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225" windowWidth="15120" windowHeight="7890" activeTab="3"/>
  </bookViews>
  <sheets>
    <sheet name="Прил. 13" sheetId="1" r:id="rId1"/>
    <sheet name="Прил. 14" sheetId="7" r:id="rId2"/>
    <sheet name="Прил. 15" sheetId="8" r:id="rId3"/>
    <sheet name="Прил. 17" sheetId="6" r:id="rId4"/>
  </sheets>
  <calcPr calcId="124519"/>
</workbook>
</file>

<file path=xl/calcChain.xml><?xml version="1.0" encoding="utf-8"?>
<calcChain xmlns="http://schemas.openxmlformats.org/spreadsheetml/2006/main">
  <c r="H22" i="8"/>
  <c r="H10" s="1"/>
  <c r="H9" s="1"/>
  <c r="G22"/>
  <c r="F22"/>
  <c r="F10" s="1"/>
  <c r="F9" s="1"/>
  <c r="E22"/>
  <c r="D22"/>
  <c r="H19"/>
  <c r="G19"/>
  <c r="G10" s="1"/>
  <c r="G9" s="1"/>
  <c r="F19"/>
  <c r="E19"/>
  <c r="D19"/>
  <c r="H11"/>
  <c r="F11"/>
  <c r="E11"/>
  <c r="D11"/>
  <c r="E10"/>
  <c r="D10"/>
  <c r="D9" s="1"/>
  <c r="E9"/>
  <c r="J25" i="7"/>
  <c r="I25"/>
  <c r="H25"/>
  <c r="G25"/>
  <c r="F25"/>
  <c r="E25"/>
  <c r="D25"/>
  <c r="J22"/>
  <c r="J11" s="1"/>
  <c r="J10" s="1"/>
  <c r="G22"/>
  <c r="F22"/>
  <c r="E22"/>
  <c r="E11" s="1"/>
  <c r="E10" s="1"/>
  <c r="D22"/>
  <c r="J14"/>
  <c r="G14"/>
  <c r="F14"/>
  <c r="E14"/>
  <c r="J12"/>
  <c r="G12"/>
  <c r="F12"/>
  <c r="E12"/>
  <c r="I11"/>
  <c r="H11"/>
  <c r="F11"/>
  <c r="I10"/>
  <c r="H10"/>
  <c r="G11" l="1"/>
  <c r="G10" s="1"/>
  <c r="F10"/>
</calcChain>
</file>

<file path=xl/sharedStrings.xml><?xml version="1.0" encoding="utf-8"?>
<sst xmlns="http://schemas.openxmlformats.org/spreadsheetml/2006/main" count="405" uniqueCount="153">
  <si>
    <t>№ п/п</t>
  </si>
  <si>
    <t>Ответственный исполнитель, соисполнитель, участник</t>
  </si>
  <si>
    <t>Проблемы, возникшие в ходе реализации мероприятий</t>
  </si>
  <si>
    <t>Обеспечение условий эффективного функционирования СОНКО</t>
  </si>
  <si>
    <t>Оказание государственной финансовой и информационно-консультационной поддержки деятельности СОНКО</t>
  </si>
  <si>
    <t>Повышение уровня профессиональной подготовки и социальной компетентности специалистов органов государственной власти и сотрудников СОНКО</t>
  </si>
  <si>
    <t>Мониторинг результатов деятельности СОНКО и прогноз их дальнейшего развития</t>
  </si>
  <si>
    <t>Развитие благотворительного и волонтерского движения социальной направленности</t>
  </si>
  <si>
    <t>управление общественных связей главного управления информационной политики и общественных связей Губернатора и Правительства края</t>
  </si>
  <si>
    <t>1.</t>
  </si>
  <si>
    <t>1.1.</t>
  </si>
  <si>
    <t>1.2.</t>
  </si>
  <si>
    <t>1.3.</t>
  </si>
  <si>
    <t>2.</t>
  </si>
  <si>
    <t>окончания реализации</t>
  </si>
  <si>
    <t>начала реализации</t>
  </si>
  <si>
    <t>-</t>
  </si>
  <si>
    <t>СВЕДЕНИЯ</t>
  </si>
  <si>
    <t xml:space="preserve">Всего        </t>
  </si>
  <si>
    <t>ОТЧЕТ</t>
  </si>
  <si>
    <t xml:space="preserve">Источники
финансирования
</t>
  </si>
  <si>
    <t>всего</t>
  </si>
  <si>
    <t>краевой бюджет</t>
  </si>
  <si>
    <t>Профинансировано (тыс. руб.)</t>
  </si>
  <si>
    <t>Фактический срок</t>
  </si>
  <si>
    <t>Плановый срок</t>
  </si>
  <si>
    <t>Непосредственные результаты</t>
  </si>
  <si>
    <t>Количество заключенных контрактов за отчётный период (в единицах)</t>
  </si>
  <si>
    <t xml:space="preserve">Предусмотрено в программе (на отчётную дату)
</t>
  </si>
  <si>
    <t>Предусмотрено в Законе о краевом бюджете на соответствующий год (на отчётную дату)</t>
  </si>
  <si>
    <t>Всего</t>
  </si>
  <si>
    <t>в том числе по переходящим мероприятиям</t>
  </si>
  <si>
    <t>Объем принятых обязательств  (тыс. руб.)</t>
  </si>
  <si>
    <t>Лимит бюджетных обязательств (млн. руб.)</t>
  </si>
  <si>
    <t>Кассовые расходы (тыс. руб.)</t>
  </si>
  <si>
    <t>Наименование подпрограммы, основного мероприятия, мероприятия</t>
  </si>
  <si>
    <t>Ответственный исполнитель, соисполнитель</t>
  </si>
  <si>
    <t xml:space="preserve">Прогнозная (справочная) оценка расходов
(тыс. рублей)
</t>
  </si>
  <si>
    <t>Предусмотрено в программе (на отчётную дату)</t>
  </si>
  <si>
    <t>Предусмотрено программой по уточненным данным (на отчётную дату)</t>
  </si>
  <si>
    <t>ИНФОРМАЦИЯ</t>
  </si>
  <si>
    <t>Кассовые расходы ответственного исполнителя, соисполнителя (тыс. руб.)</t>
  </si>
  <si>
    <t xml:space="preserve">                                                                                                 Освоено (тыс. руб.)
</t>
  </si>
  <si>
    <t xml:space="preserve">                             Приложение N 13
к Порядку принятия решений о разработке
государственных программ Хабаровского края,
их формирования и реализации</t>
  </si>
  <si>
    <t>Приложение N 14
к Порядку принятия решений о разработке государственных программ Хабаровского края,
их формирования и реализации</t>
  </si>
  <si>
    <t>Приложение N 15
к Порядку принятия решений о разработке
государственных программ Хабаровского края,
их формирования и реализации</t>
  </si>
  <si>
    <t>Приложение N 17
к Порядку принятия решений о разработке
государственных программ Хабаровского края, их формирования и реализации</t>
  </si>
  <si>
    <t>Наименование показателя (индикатора) подпрограммы, основного мероприятия</t>
  </si>
  <si>
    <t>Единица измерения</t>
  </si>
  <si>
    <t>Значение показателя (индикатора)</t>
  </si>
  <si>
    <t>Обоснование отклонений значения показателя (индикатора) на конец отчетного периода (при наличии)</t>
  </si>
  <si>
    <t>предусмотренно программой на отчётный год</t>
  </si>
  <si>
    <t>в том числе на:</t>
  </si>
  <si>
    <t>фактический выполнено за отчетный период</t>
  </si>
  <si>
    <t>1 квартал</t>
  </si>
  <si>
    <t>первое полугодие</t>
  </si>
  <si>
    <t>9 месяцев</t>
  </si>
  <si>
    <t>3.</t>
  </si>
  <si>
    <t>4.</t>
  </si>
  <si>
    <t>5.</t>
  </si>
  <si>
    <t>6.</t>
  </si>
  <si>
    <t>7.</t>
  </si>
  <si>
    <t>8.</t>
  </si>
  <si>
    <t>9.</t>
  </si>
  <si>
    <t>I.</t>
  </si>
  <si>
    <t>Прирост количества граждан, охваченных социально значимыми проектами</t>
  </si>
  <si>
    <t>человек</t>
  </si>
  <si>
    <t>II.</t>
  </si>
  <si>
    <t>Прирост количества работников и добровольцев СОНКО, принимающих участие в социально значимых проектах</t>
  </si>
  <si>
    <t>III.</t>
  </si>
  <si>
    <t>Количество решений органов местного самоуправления муниципальных образований края, принятых по инициативе групп граждан</t>
  </si>
  <si>
    <t>единиц</t>
  </si>
  <si>
    <t>IV.</t>
  </si>
  <si>
    <r>
      <t xml:space="preserve">Доля населения края, охваченного </t>
    </r>
    <r>
      <rPr>
        <sz val="12"/>
        <color rgb="FF000000"/>
        <rFont val="Times New Roman"/>
        <family val="1"/>
        <charset val="204"/>
      </rPr>
      <t>региональным телерадиовещанием</t>
    </r>
    <r>
      <rPr>
        <vertAlign val="superscript"/>
        <sz val="12"/>
        <color theme="1"/>
        <rFont val="Times New Roman"/>
        <family val="1"/>
        <charset val="204"/>
      </rPr>
      <t xml:space="preserve"> </t>
    </r>
  </si>
  <si>
    <t>процентов</t>
  </si>
  <si>
    <t>V.</t>
  </si>
  <si>
    <t>Процент охвата населения периодическими изданиями</t>
  </si>
  <si>
    <t>VI.</t>
  </si>
  <si>
    <t>Годовой тираж периодических изданий в регионе</t>
  </si>
  <si>
    <t xml:space="preserve"> тыс. экземпляров</t>
  </si>
  <si>
    <t>Количество СОНКО, получивших государственную поддержку</t>
  </si>
  <si>
    <t>организаций</t>
  </si>
  <si>
    <t>Количество средств, привлеченных СОНКО на реализацию проектов (за исключением субсидий из краевого бюджета)</t>
  </si>
  <si>
    <t>тыс. рублей</t>
  </si>
  <si>
    <t>Количество работников СОНКО, повысивших уровень профессиональной квалификации</t>
  </si>
  <si>
    <t>1.4.</t>
  </si>
  <si>
    <t>Количество государственных служащих, прошедших подготовку по вопросам содействия деятельности СОНКО</t>
  </si>
  <si>
    <t>1.5.</t>
  </si>
  <si>
    <t>Количество публикаций о деятельности СОНКО в СМИ</t>
  </si>
  <si>
    <t>публикаций</t>
  </si>
  <si>
    <t>2.1.</t>
  </si>
  <si>
    <t>Количество мероприятий, акций, проектов, реализуемых СОНКО</t>
  </si>
  <si>
    <t>2.2.</t>
  </si>
  <si>
    <t>Количество волонтеров, участвующих в реализации социально значимых проектов</t>
  </si>
  <si>
    <t>Повышение роли и участия населения в осуществлении местного самоуправления</t>
  </si>
  <si>
    <t>3.1.</t>
  </si>
  <si>
    <t>Количество обращений с инициативами жителей (и/или организаций) в органы местного самоуправления муниципального образования края</t>
  </si>
  <si>
    <t>3.2.</t>
  </si>
  <si>
    <t>Количество инициативных групп, выступивших с предложениями по вопросам местного самоуправления</t>
  </si>
  <si>
    <t>Проведение социологических исследований по вопросам социально-политической ситуации в крае, социального самочувствия жителей края и их отношения к деятельности органов исполнительной власти края и местного самоуправления</t>
  </si>
  <si>
    <t>4.1.</t>
  </si>
  <si>
    <t>Количество исследований по вопросам социально-политической ситуации в крае, социального самочувствия жителей края и их отношения к деятельности органов исполнительной власти края и местного самоуправления</t>
  </si>
  <si>
    <t>Обеспечение эффективной работы телерадиовещания и перевод на цифровые технологии</t>
  </si>
  <si>
    <t>5.1.</t>
  </si>
  <si>
    <t>Охват населения вещанием краевого телеканала</t>
  </si>
  <si>
    <t>5.2.</t>
  </si>
  <si>
    <t>Охват населения вещанием краевого радиоканала</t>
  </si>
  <si>
    <t>Обеспечение функционирования и устойчивого развития печатных СМИ и Интернет-изданий</t>
  </si>
  <si>
    <t>6.1.</t>
  </si>
  <si>
    <t>Общий разовый тираж муниципальных печатных СМИ</t>
  </si>
  <si>
    <t>экземпляров</t>
  </si>
  <si>
    <t>6.2.</t>
  </si>
  <si>
    <t>Доля печатных СМИ, имеющих собственные сайты</t>
  </si>
  <si>
    <t>Содействие повышению профессионализма специалистов медиаиндустрии</t>
  </si>
  <si>
    <t>7.1.</t>
  </si>
  <si>
    <t>Количество работников медиаиндустрии, повысивших квалификацию</t>
  </si>
  <si>
    <t>7.2.</t>
  </si>
  <si>
    <t>Количество проведенных мероприятий, способствующих повышению профессионализма журналистов и кадровой обеспеченности СМИ</t>
  </si>
  <si>
    <t>Организация и осуществление информирования граждан о деятельности органов государственной власти Хабаровского края, а также об общественно-политических, социально-культурных событиях в регионе с помощью СМИ</t>
  </si>
  <si>
    <t>8.1.</t>
  </si>
  <si>
    <t>Количество публикаций на социальнозначимые темы</t>
  </si>
  <si>
    <t>8.2.</t>
  </si>
  <si>
    <t>Объем субсидий из краевого бюджета юридическим лицам, индивидуальным предпринимателям, физическим лицам для возмещения затрат по производству и публикации информационно-публицистических материалов целевого назначения</t>
  </si>
  <si>
    <t>8.3.</t>
  </si>
  <si>
    <t>Количество юридических лиц, индивидуальных предпринимателей и физических лиц, получивших субсидии для возмещения затрат по производству и публикации информационно-публицистических материалов целевого назначения</t>
  </si>
  <si>
    <t>Изготовление и размещение социальной наружной рекламы, направленной на патриотическое воспитание граждан, создание благоприятного имиджа региона и его инвестиционной привлекательности, популяризацию массовых видов спорта, пропаганду здорового образа жизни, мотивацию граждан на активное участие в трудовой и общественной деятельности</t>
  </si>
  <si>
    <t>9.1.</t>
  </si>
  <si>
    <t>Распространение информационных материалов в виде социальной наружной рекламы (баннеры, перетяжки и другое)</t>
  </si>
  <si>
    <t>штук</t>
  </si>
  <si>
    <t xml:space="preserve">1. Принято Постановление Правительства Хабаровского края от 21.05.2014 г. № 152-пр «О предоставлении субсидий из краевого бюджета социально ориентированным некоммерческим организациям Хабаровского края».
2. Принято Распоряжение Правительства Хабаровского края от 09.06.2014 г. № 422-рп «О составе конкурсной комиссии по отбору проектов социально ориентированных некоммерческих организаций для предоставления субсидий из краевого бюджета».
3. Разработаны «Методические рекомендации для участников конкурса проектов социально ориентированных некоммерческих организаций края». Размещены на официальном портале Правительства Хабаровского края в сети Интернет (http://www.khabkrai.ru)
4. Разработаны «Методические рекомендации для участников конкурса проектов социально ориентированных некоммерческих организаций, оказывающих информационную, консультационную и методическую поддержку деятельности социально ориентированных некоммерческих организаций края (http://www.khabkrai.ru)
5. 15 апреля 2014 г. и 29 мая 2014 г. проведены семинары для представителей СОНКО края по вопросам подготовки заявок для участия в конкурсе проектов, направленных на развитие благотворительной и волонтерской деятельности социальной направленности.
6. 11 июня 2014 г. проведен тренинг-семинар для СО НКО Хабаровского края, получивших в 2013 году субсидии Правительства края на реализацию социально-значимых проектов, решающих задачи развития благотворительной и волонтерской деятельности социальной направленности.
7. С 05 июня 2014 г. начат прием заявок социально ориентированных некоммерческих организаций для предоставления субсидий из краевого бюджета на конкурс проектов, решающих задачи развития благотворительной и волонтерской деятельности социальной направленности.
8. 14 июня 2014 года Хабаровской региональной общественной организацией «Центр общественных инициатив «Ладъ» при финансовой поддержке Правительства края проведен Благотворительный Художественный Фестиваль, собранные средства переданы онкобольным детям.
</t>
  </si>
  <si>
    <t>47 сотрудников СОНКО повысили уровень профессиональной подготовки и социальной компетенции</t>
  </si>
  <si>
    <t>о значениях показателей (индикаторов) государственной программы за 1 полугодие 2014 года</t>
  </si>
  <si>
    <t>о степени выполнения мероприятий подпрограмм и основных мероприятий государственной программы
 "Содействие развитию институтов и инициатив гражданского общества в Хабаровском крае" за 1 полугодие 2014 год</t>
  </si>
  <si>
    <t>об использовании бюджетных ассигнований краевого бюджета на реализацию государственной программы
 "Содействие развитию институтов и инициатив гражданского общества в Хабаровском крае" за 1 полугодие 2014 год</t>
  </si>
  <si>
    <t>комитет по печати и массовым коммуникациям Правительства края</t>
  </si>
  <si>
    <t>главное управление территориального развития Губернатора и Правительства края</t>
  </si>
  <si>
    <t xml:space="preserve">    </t>
  </si>
  <si>
    <t>Поддержка инициатив общественных объединений и иных объединений граждан по решению вопросов местного значения</t>
  </si>
  <si>
    <t>1 800,20</t>
  </si>
  <si>
    <t>Модернизация инфраструктуры телерадиовещания</t>
  </si>
  <si>
    <t>Рациональное использование объектов государственного краевого телерадиовещательного комплекса Хабаровского края</t>
  </si>
  <si>
    <t>Организация и осуществление информирования граждан о деятельности органов государственной власти, а также об общественно-политических, социально-культурных событиях в регионе с помощью СМИ</t>
  </si>
  <si>
    <t xml:space="preserve">Государственная поддержка на конкурсной основе юридических лиц, индивидуальных предпринимателей и физических лиц в сфере производства и публикации информационно-публицистических материалов целевого назначения </t>
  </si>
  <si>
    <t>Публикация в официальных источниках опубликования законов края и иных нормативных правовых актов</t>
  </si>
  <si>
    <t>о расходах федерального бюджета, краевого бюджета, бюджетов муниципальных образований и внебюджетных средств      
 "Содействие развитию институтов и инициатив гражданского общества в Хабаровском крае" за 1 полугодие 2014 года</t>
  </si>
  <si>
    <t>Осуществление бесперебойного распространения теле- радиосигнала и текущее техническое обслуживание краевой телерадиовещательной сети.</t>
  </si>
  <si>
    <t>Опубликованы законы и иные НПА Хабаровского края в  газетах "Тихоокеанская звезда", "Приамурские ведомости", издание сборника "Собрание законодательства Хабаровского края"</t>
  </si>
  <si>
    <t xml:space="preserve">Принято Постановление Правительства Хабаровского края от 17.03.2014 N 69-пр
"О порядке предоставления субсидий из краевого бюджета юридическим лицам, индивидуальным предпринимателям, физическим лицам в целях финансового обеспечения (возмещения) затрат по производству, публикации и распространению информационно-публицистических материалов целевого назначения в 2014 году", в рамках которого заключено 24 договора (по состоянию на 30.06.2014 предоставлено субсидий на сумму 60131,68 тыс. рублей)
</t>
  </si>
  <si>
    <t>Проведены конкурсные процедуры и  заключены государственные контракты на проведение социологического исследования  "Оценка населением эффективности деятельности органов исполнительной власти края, органов местного самоуправления городских округов и муниципальных районов Хабаровского края".</t>
  </si>
  <si>
    <t>В связи с принятием Постановления Правительства Хабаровского края от 27 декабря 2013 г. № 464-пр "Об утверждении государственной программы Хабаровского края "Содействие развитию местного самоуправления в Хабаровском крае" из государственной целевой программы Хабаровского края "Содействие развитию институтов и инициатив гражданского общества в Хабаровском крае" на 2013 – 2020 гг. исключено мероприятие повышение роли и участия населения в осуществлении местного самоуправления (ответственный соисполнитель – главное управление территориального развития Правительства края).</t>
  </si>
  <si>
    <t xml:space="preserve">Мониторинг результатов деятельности СОНКО и прогноз их дальнейшего развития осуществляется по результатам использования предоставленных из краевого бюджета субсидий в  4 кв. 2014 г. </t>
  </si>
  <si>
    <t xml:space="preserve">1. Принято Постановление Правительства Хабаровского края от 21.05.2014 г. № 152-пр «О предоставлении субсидий из краевого бюджета социально ориентированным некоммерческим организациям Хабаровского края».
2. Принято Распоряжение Правительства Хабаровского края от 09.06.2014 г. № 422-рп «О составе конкурсной комиссии по отбору проектов социально ориентированных некоммерческих организаций для предоставления субсидий из краевого бюджета».
3. Разработаны «Методические рекомендации для участников конкурса проектов социально ориентированных некоммерческих организаций края». Размещены на официальном портале Правительства Хабаровского края в сети Интернет (http://www.khabkrai.ru)
4. Разработаны «Методические рекомендации для участников конкурса проектов социально ориентированных некоммерческих организаций, оказывающих информационную, консультационную и методическую поддержку деятельности социально ориентированных некоммерческих организаций края (http://www.khabkrai.ru)
5. 15 апреля 2014 г. и 29 мая 2014 г. проведены семинары для представителей СОНКО края по вопросам подготовки заявок для участия в конкурсе на предоставление субсидий из краевого бюджета социально ориентированным некоммерческим организациям Хабаровского края.
6. 11 июня 2014 г. проведен тренинг-семинар для СО НКО Хабаровского края, получивших в 2013 году субсидии Правительства края на реализацию социально-значимых проектов.
7. С 05 июня 2014 г. начат прием заявок на конкурс проектов социально ориентированных некоммерческих организаций для предоставления субсидий из краевого бюджета и на конкурс проектов социально ориентированных некоммерческих организаций Хабаровского края, оказывающих информационную, консультационную и методическую поддержку деятельности социально ориентированных некоммерческих организаций, для предоставления субсидий из краевого бюджета.
</t>
  </si>
  <si>
    <t>Проведены процедуры закупок на изготовление и размещение элементов социальной наружной рекламы в рамках праздничных мероприятий, посвященных празднованию 69-й годовщины Победы и Великой Отечественной войне 1941-1945 годов и Дня России.</t>
  </si>
</sst>
</file>

<file path=xl/styles.xml><?xml version="1.0" encoding="utf-8"?>
<styleSheet xmlns="http://schemas.openxmlformats.org/spreadsheetml/2006/main">
  <numFmts count="4">
    <numFmt numFmtId="41" formatCode="_-* #,##0_р_._-;\-* #,##0_р_._-;_-* &quot;-&quot;_р_._-;_-@_-"/>
    <numFmt numFmtId="43" formatCode="_-* #,##0.00_р_._-;\-* #,##0.00_р_._-;_-* &quot;-&quot;??_р_._-;_-@_-"/>
    <numFmt numFmtId="164" formatCode="_-* #,##0.0_р_._-;\-* #,##0.0_р_._-;_-* &quot;-&quot;?_р_._-;_-@_-"/>
    <numFmt numFmtId="165" formatCode="0.0"/>
  </numFmts>
  <fonts count="23">
    <font>
      <sz val="11"/>
      <color theme="1"/>
      <name val="Calibri"/>
      <family val="2"/>
      <charset val="204"/>
      <scheme val="minor"/>
    </font>
    <font>
      <sz val="11"/>
      <color indexed="8"/>
      <name val="Times New Roman"/>
      <family val="1"/>
      <charset val="204"/>
    </font>
    <font>
      <sz val="14"/>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Calibri"/>
      <family val="2"/>
      <charset val="204"/>
    </font>
    <font>
      <sz val="11"/>
      <name val="Calibri"/>
      <family val="2"/>
      <charset val="204"/>
    </font>
    <font>
      <sz val="10"/>
      <name val="Times New Roman"/>
      <family val="1"/>
      <charset val="204"/>
    </font>
    <font>
      <sz val="8"/>
      <name val="Calibri"/>
      <family val="2"/>
      <charset val="204"/>
    </font>
    <font>
      <sz val="11"/>
      <color theme="1"/>
      <name val="Times New Roman"/>
      <family val="1"/>
      <charset val="204"/>
    </font>
    <font>
      <b/>
      <sz val="11"/>
      <color theme="1"/>
      <name val="Times New Roman"/>
      <family val="1"/>
      <charset val="204"/>
    </font>
    <font>
      <sz val="12"/>
      <color theme="1"/>
      <name val="Times New Roman"/>
      <family val="1"/>
      <charset val="204"/>
    </font>
    <font>
      <sz val="12"/>
      <color rgb="FF000000"/>
      <name val="Times New Roman"/>
      <family val="1"/>
      <charset val="204"/>
    </font>
    <font>
      <vertAlign val="superscript"/>
      <sz val="12"/>
      <color theme="1"/>
      <name val="Times New Roman"/>
      <family val="1"/>
      <charset val="204"/>
    </font>
    <font>
      <sz val="12"/>
      <name val="Times New Roman"/>
      <family val="1"/>
      <charset val="204"/>
    </font>
    <font>
      <sz val="8"/>
      <color indexed="8"/>
      <name val="Times New Roman"/>
      <family val="1"/>
      <charset val="204"/>
    </font>
    <font>
      <b/>
      <sz val="10"/>
      <color theme="1"/>
      <name val="Times New Roman"/>
      <family val="1"/>
      <charset val="204"/>
    </font>
    <font>
      <b/>
      <sz val="10"/>
      <color rgb="FF000000"/>
      <name val="Times New Roman"/>
      <family val="1"/>
      <charset val="204"/>
    </font>
    <font>
      <sz val="10"/>
      <color theme="1"/>
      <name val="Times New Roman"/>
      <family val="1"/>
      <charset val="204"/>
    </font>
    <font>
      <sz val="10"/>
      <color rgb="FF000000"/>
      <name val="Times New Roman"/>
      <family val="1"/>
      <charset val="204"/>
    </font>
    <font>
      <sz val="1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2">
    <xf numFmtId="0" fontId="0" fillId="0" borderId="0" xfId="0"/>
    <xf numFmtId="0" fontId="1" fillId="0" borderId="0" xfId="0" applyFont="1"/>
    <xf numFmtId="0" fontId="1" fillId="0" borderId="0" xfId="0" applyFont="1" applyAlignment="1">
      <alignment wrapText="1"/>
    </xf>
    <xf numFmtId="0" fontId="1" fillId="0" borderId="0" xfId="0" applyFont="1" applyAlignment="1"/>
    <xf numFmtId="0" fontId="5" fillId="0" borderId="1" xfId="0" applyFont="1" applyBorder="1" applyAlignment="1">
      <alignment horizontal="center"/>
    </xf>
    <xf numFmtId="0" fontId="5" fillId="0" borderId="1" xfId="0" applyFont="1" applyBorder="1" applyAlignment="1">
      <alignment horizontal="right" vertical="top"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left" vertical="top" wrapText="1"/>
    </xf>
    <xf numFmtId="14" fontId="5" fillId="0" borderId="1" xfId="0" applyNumberFormat="1" applyFont="1" applyBorder="1" applyAlignment="1">
      <alignment horizontal="center" vertical="center"/>
    </xf>
    <xf numFmtId="0" fontId="7" fillId="0" borderId="0" xfId="0" applyFont="1"/>
    <xf numFmtId="4" fontId="8" fillId="0" borderId="1" xfId="0" applyNumberFormat="1" applyFont="1" applyFill="1" applyBorder="1" applyAlignment="1">
      <alignment horizontal="right" vertical="center" wrapText="1"/>
    </xf>
    <xf numFmtId="4" fontId="8" fillId="0" borderId="1" xfId="0" applyNumberFormat="1" applyFont="1" applyBorder="1" applyAlignment="1">
      <alignment horizontal="center" vertical="center" wrapText="1"/>
    </xf>
    <xf numFmtId="0" fontId="0" fillId="0" borderId="0" xfId="0" applyAlignment="1">
      <alignment horizontal="center" wrapText="1"/>
    </xf>
    <xf numFmtId="0" fontId="5" fillId="0" borderId="1" xfId="0" applyFont="1" applyBorder="1" applyAlignment="1">
      <alignment horizontal="center" vertical="top" wrapText="1"/>
    </xf>
    <xf numFmtId="4" fontId="0" fillId="0" borderId="0" xfId="0" applyNumberFormat="1"/>
    <xf numFmtId="0" fontId="4" fillId="0" borderId="1" xfId="0" applyFont="1" applyBorder="1" applyAlignment="1">
      <alignment horizontal="center" vertical="center" wrapText="1"/>
    </xf>
    <xf numFmtId="0" fontId="0" fillId="0" borderId="0" xfId="0" applyBorder="1"/>
    <xf numFmtId="4" fontId="8" fillId="0" borderId="0" xfId="0" applyNumberFormat="1" applyFont="1" applyFill="1" applyBorder="1" applyAlignment="1">
      <alignment horizontal="right" vertical="center" wrapText="1"/>
    </xf>
    <xf numFmtId="4" fontId="8" fillId="0" borderId="0" xfId="0" applyNumberFormat="1" applyFont="1" applyBorder="1" applyAlignment="1">
      <alignment horizontal="right" vertical="center" wrapText="1"/>
    </xf>
    <xf numFmtId="43" fontId="8" fillId="0" borderId="1" xfId="0" applyNumberFormat="1" applyFont="1" applyFill="1" applyBorder="1" applyAlignment="1">
      <alignment horizontal="right" vertical="center" wrapText="1"/>
    </xf>
    <xf numFmtId="43" fontId="8" fillId="0" borderId="1" xfId="0" applyNumberFormat="1" applyFont="1" applyBorder="1" applyAlignment="1">
      <alignment horizontal="right" vertical="center" wrapText="1"/>
    </xf>
    <xf numFmtId="3" fontId="8" fillId="0" borderId="1" xfId="0" applyNumberFormat="1" applyFont="1" applyFill="1" applyBorder="1" applyAlignment="1">
      <alignment horizontal="right" vertical="center" wrapText="1"/>
    </xf>
    <xf numFmtId="0" fontId="5" fillId="0" borderId="2" xfId="0" applyFont="1" applyBorder="1" applyAlignment="1">
      <alignment vertical="top" wrapText="1"/>
    </xf>
    <xf numFmtId="0" fontId="5" fillId="0" borderId="2" xfId="0" applyFont="1" applyBorder="1" applyAlignment="1">
      <alignment horizontal="left" vertical="top" wrapText="1"/>
    </xf>
    <xf numFmtId="14"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3" fillId="0" borderId="1" xfId="0" applyFont="1" applyBorder="1" applyAlignment="1">
      <alignment horizontal="left" vertical="top" wrapText="1"/>
    </xf>
    <xf numFmtId="0" fontId="10" fillId="0" borderId="0" xfId="0" applyFont="1"/>
    <xf numFmtId="0" fontId="10" fillId="0" borderId="0" xfId="0" applyFont="1" applyAlignment="1">
      <alignment horizontal="right" wrapText="1"/>
    </xf>
    <xf numFmtId="0" fontId="10" fillId="0" borderId="0" xfId="0" applyFont="1" applyAlignment="1">
      <alignment horizontal="right"/>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horizontal="left" vertical="top" wrapText="1"/>
    </xf>
    <xf numFmtId="0" fontId="12" fillId="0" borderId="1" xfId="0" applyFont="1" applyBorder="1" applyAlignment="1">
      <alignment horizontal="center" vertical="center" wrapText="1"/>
    </xf>
    <xf numFmtId="41"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164" fontId="12" fillId="0" borderId="1" xfId="0" applyNumberFormat="1"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wrapText="1"/>
    </xf>
    <xf numFmtId="0" fontId="12" fillId="0" borderId="1" xfId="0" applyFont="1" applyBorder="1" applyAlignment="1">
      <alignment horizontal="center" vertical="top" wrapText="1"/>
    </xf>
    <xf numFmtId="0" fontId="12" fillId="0" borderId="1" xfId="0" applyFont="1" applyBorder="1" applyAlignment="1">
      <alignment horizontal="right" vertical="top" wrapText="1"/>
    </xf>
    <xf numFmtId="0" fontId="15" fillId="0" borderId="1" xfId="0" applyFont="1" applyBorder="1" applyAlignment="1">
      <alignment horizontal="center" vertical="top" wrapText="1"/>
    </xf>
    <xf numFmtId="0" fontId="15" fillId="0" borderId="1" xfId="0" applyFont="1" applyBorder="1" applyAlignment="1">
      <alignment horizontal="left" vertical="top" wrapText="1"/>
    </xf>
    <xf numFmtId="0" fontId="15"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12" fillId="0" borderId="1" xfId="0" applyFont="1" applyBorder="1" applyAlignment="1">
      <alignment horizontal="left" vertical="justify" wrapText="1"/>
    </xf>
    <xf numFmtId="16" fontId="12" fillId="0" borderId="1" xfId="0" applyNumberFormat="1" applyFont="1" applyBorder="1" applyAlignment="1">
      <alignment horizontal="center" vertical="top" wrapText="1"/>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3" fontId="12" fillId="0" borderId="1" xfId="0" applyNumberFormat="1" applyFont="1" applyBorder="1" applyAlignment="1">
      <alignment horizontal="center" vertical="center"/>
    </xf>
    <xf numFmtId="4" fontId="12" fillId="0" borderId="1" xfId="0" applyNumberFormat="1" applyFont="1" applyBorder="1" applyAlignment="1">
      <alignment horizontal="center" vertical="center"/>
    </xf>
    <xf numFmtId="165" fontId="12" fillId="0" borderId="1" xfId="0" applyNumberFormat="1" applyFont="1" applyBorder="1" applyAlignment="1">
      <alignment horizontal="center" vertical="center"/>
    </xf>
    <xf numFmtId="4" fontId="15" fillId="0" borderId="1" xfId="0" applyNumberFormat="1" applyFont="1" applyBorder="1" applyAlignment="1">
      <alignment horizontal="center" vertical="center"/>
    </xf>
    <xf numFmtId="0" fontId="0" fillId="2" borderId="0" xfId="0" applyFill="1"/>
    <xf numFmtId="0" fontId="17" fillId="0" borderId="1" xfId="0" applyFont="1" applyBorder="1" applyAlignment="1">
      <alignment horizontal="center" vertical="center" wrapText="1"/>
    </xf>
    <xf numFmtId="0" fontId="19" fillId="0" borderId="2" xfId="0" applyFont="1" applyBorder="1" applyAlignment="1">
      <alignment horizontal="center"/>
    </xf>
    <xf numFmtId="0" fontId="19" fillId="2" borderId="2" xfId="0" applyFont="1" applyFill="1" applyBorder="1" applyAlignment="1">
      <alignment horizontal="center"/>
    </xf>
    <xf numFmtId="4" fontId="20" fillId="0" borderId="0" xfId="0" applyNumberFormat="1" applyFont="1" applyBorder="1" applyAlignment="1">
      <alignment horizontal="right" vertical="center" wrapText="1"/>
    </xf>
    <xf numFmtId="0" fontId="19" fillId="0" borderId="1" xfId="0" applyFont="1" applyBorder="1"/>
    <xf numFmtId="0" fontId="19" fillId="0" borderId="1" xfId="0" applyFont="1" applyBorder="1" applyAlignment="1">
      <alignment horizontal="right" wrapText="1"/>
    </xf>
    <xf numFmtId="43" fontId="20" fillId="0" borderId="1" xfId="0" applyNumberFormat="1" applyFont="1" applyBorder="1" applyAlignment="1">
      <alignment horizontal="right" vertical="center" wrapText="1"/>
    </xf>
    <xf numFmtId="43" fontId="20" fillId="0" borderId="1" xfId="0" applyNumberFormat="1" applyFont="1" applyFill="1" applyBorder="1" applyAlignment="1">
      <alignment horizontal="right" vertical="center" wrapText="1"/>
    </xf>
    <xf numFmtId="43" fontId="20" fillId="2" borderId="1" xfId="0" applyNumberFormat="1" applyFont="1" applyFill="1" applyBorder="1" applyAlignment="1">
      <alignment horizontal="right" vertical="center" wrapText="1"/>
    </xf>
    <xf numFmtId="3" fontId="20" fillId="2" borderId="1" xfId="0" applyNumberFormat="1" applyFont="1" applyFill="1" applyBorder="1" applyAlignment="1">
      <alignment horizontal="right" vertical="center" wrapText="1"/>
    </xf>
    <xf numFmtId="4" fontId="20" fillId="2" borderId="1" xfId="0" applyNumberFormat="1" applyFont="1" applyFill="1" applyBorder="1" applyAlignment="1">
      <alignment horizontal="right" vertical="center" wrapText="1"/>
    </xf>
    <xf numFmtId="3" fontId="20" fillId="0" borderId="1" xfId="0" applyNumberFormat="1" applyFont="1" applyFill="1" applyBorder="1" applyAlignment="1">
      <alignment horizontal="right" vertical="center" wrapText="1"/>
    </xf>
    <xf numFmtId="4" fontId="20" fillId="0" borderId="1" xfId="0" applyNumberFormat="1" applyFont="1" applyFill="1" applyBorder="1" applyAlignment="1">
      <alignment horizontal="right" vertical="center" wrapText="1"/>
    </xf>
    <xf numFmtId="43" fontId="8" fillId="2" borderId="1" xfId="0" applyNumberFormat="1" applyFont="1" applyFill="1" applyBorder="1" applyAlignment="1">
      <alignment horizontal="right" vertical="center" wrapText="1"/>
    </xf>
    <xf numFmtId="4" fontId="20" fillId="0" borderId="0" xfId="0" applyNumberFormat="1" applyFont="1" applyFill="1" applyBorder="1" applyAlignment="1">
      <alignment horizontal="right" vertical="center" wrapText="1"/>
    </xf>
    <xf numFmtId="0" fontId="19" fillId="0" borderId="1" xfId="0" applyFont="1" applyBorder="1" applyAlignment="1">
      <alignment horizontal="right" vertical="top" wrapText="1"/>
    </xf>
    <xf numFmtId="0" fontId="19" fillId="0" borderId="1" xfId="0" applyFont="1" applyBorder="1" applyAlignment="1">
      <alignment vertical="top" wrapText="1"/>
    </xf>
    <xf numFmtId="0" fontId="19" fillId="0" borderId="8" xfId="0" applyFont="1" applyBorder="1" applyAlignment="1">
      <alignment vertical="top" wrapText="1"/>
    </xf>
    <xf numFmtId="4" fontId="20" fillId="2" borderId="0" xfId="0" applyNumberFormat="1" applyFont="1" applyFill="1" applyBorder="1" applyAlignment="1">
      <alignment horizontal="right" vertical="center" wrapText="1"/>
    </xf>
    <xf numFmtId="0" fontId="19" fillId="0" borderId="0" xfId="0" applyFont="1"/>
    <xf numFmtId="0" fontId="20" fillId="0" borderId="1" xfId="0" applyFont="1" applyBorder="1" applyAlignment="1">
      <alignment horizontal="center" wrapText="1"/>
    </xf>
    <xf numFmtId="0" fontId="20" fillId="0" borderId="1" xfId="0" applyFont="1" applyBorder="1" applyAlignment="1">
      <alignment horizontal="center" vertical="top" wrapText="1"/>
    </xf>
    <xf numFmtId="0" fontId="19" fillId="0" borderId="1" xfId="0" applyFont="1" applyBorder="1" applyAlignment="1">
      <alignment horizontal="center"/>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4" fontId="19" fillId="0" borderId="1" xfId="0" applyNumberFormat="1" applyFont="1" applyBorder="1" applyAlignment="1">
      <alignment horizontal="center" vertical="center"/>
    </xf>
    <xf numFmtId="4" fontId="19" fillId="0" borderId="1" xfId="0" applyNumberFormat="1" applyFont="1" applyBorder="1" applyAlignment="1">
      <alignment horizontal="right" vertical="center"/>
    </xf>
    <xf numFmtId="0" fontId="8" fillId="0" borderId="1" xfId="0" applyFont="1" applyBorder="1" applyAlignment="1">
      <alignment horizontal="right" vertical="top" wrapText="1"/>
    </xf>
    <xf numFmtId="0" fontId="8" fillId="0" borderId="1" xfId="0" applyFont="1" applyBorder="1" applyAlignment="1">
      <alignment vertical="top" wrapText="1"/>
    </xf>
    <xf numFmtId="0" fontId="8" fillId="0" borderId="1" xfId="0" applyFont="1" applyBorder="1" applyAlignment="1">
      <alignment horizontal="center" vertical="center" wrapText="1"/>
    </xf>
    <xf numFmtId="0" fontId="8" fillId="0" borderId="0" xfId="0" applyFont="1"/>
    <xf numFmtId="0" fontId="21" fillId="0" borderId="0" xfId="0" applyFont="1"/>
    <xf numFmtId="4" fontId="20" fillId="0" borderId="1" xfId="0" applyNumberFormat="1" applyFont="1" applyFill="1" applyBorder="1" applyAlignment="1">
      <alignment horizontal="center" vertical="center" wrapText="1"/>
    </xf>
    <xf numFmtId="4" fontId="20" fillId="2" borderId="1" xfId="0" applyNumberFormat="1" applyFont="1" applyFill="1" applyBorder="1" applyAlignment="1">
      <alignment horizontal="center" vertical="center" wrapText="1"/>
    </xf>
    <xf numFmtId="0" fontId="8" fillId="0" borderId="1" xfId="0" applyFont="1" applyBorder="1" applyAlignment="1">
      <alignment horizontal="right" vertical="center" wrapText="1"/>
    </xf>
    <xf numFmtId="0" fontId="8" fillId="0" borderId="1" xfId="0" applyFont="1" applyBorder="1" applyAlignment="1">
      <alignment horizontal="left" vertical="top" wrapText="1"/>
    </xf>
    <xf numFmtId="14" fontId="8" fillId="0" borderId="1" xfId="0" applyNumberFormat="1" applyFont="1" applyBorder="1" applyAlignment="1">
      <alignment horizontal="center" vertical="center"/>
    </xf>
    <xf numFmtId="14" fontId="19" fillId="0" borderId="1" xfId="0" applyNumberFormat="1" applyFont="1" applyBorder="1" applyAlignment="1">
      <alignment horizontal="center" vertical="center"/>
    </xf>
    <xf numFmtId="0" fontId="19" fillId="0" borderId="1" xfId="0" applyFont="1" applyBorder="1" applyAlignment="1">
      <alignment horizontal="left" vertical="top" wrapText="1"/>
    </xf>
    <xf numFmtId="0" fontId="19" fillId="0" borderId="1" xfId="0" applyFont="1" applyBorder="1" applyAlignment="1">
      <alignment horizontal="center" vertical="center" wrapText="1"/>
    </xf>
    <xf numFmtId="0" fontId="8" fillId="0" borderId="1" xfId="0" applyFont="1" applyBorder="1" applyAlignment="1">
      <alignment horizontal="left" vertical="center" wrapText="1"/>
    </xf>
    <xf numFmtId="0" fontId="3" fillId="0" borderId="1" xfId="0" applyFont="1" applyBorder="1" applyAlignment="1">
      <alignment vertical="top" wrapText="1"/>
    </xf>
    <xf numFmtId="0" fontId="19" fillId="0" borderId="8" xfId="0" applyFont="1" applyBorder="1" applyAlignment="1">
      <alignment vertical="top" wrapText="1"/>
    </xf>
    <xf numFmtId="0" fontId="22" fillId="0" borderId="7" xfId="0" applyFont="1" applyBorder="1" applyAlignment="1"/>
    <xf numFmtId="0" fontId="22" fillId="0" borderId="3" xfId="0" applyFont="1" applyBorder="1" applyAlignment="1"/>
    <xf numFmtId="0" fontId="5" fillId="0" borderId="8" xfId="0" applyFont="1" applyBorder="1" applyAlignment="1">
      <alignment vertical="top" wrapText="1"/>
    </xf>
    <xf numFmtId="0" fontId="6" fillId="0" borderId="7" xfId="0" applyFont="1" applyBorder="1" applyAlignment="1"/>
    <xf numFmtId="0" fontId="6" fillId="0" borderId="3" xfId="0" applyFont="1" applyBorder="1" applyAlignment="1"/>
    <xf numFmtId="0" fontId="19" fillId="0" borderId="8" xfId="0" applyFont="1" applyBorder="1" applyAlignment="1">
      <alignment vertical="top"/>
    </xf>
    <xf numFmtId="0" fontId="4" fillId="0" borderId="1" xfId="0" applyFont="1" applyBorder="1" applyAlignment="1">
      <alignment horizontal="center" vertical="center" wrapText="1"/>
    </xf>
    <xf numFmtId="0" fontId="1" fillId="0" borderId="0" xfId="0" applyFont="1" applyAlignment="1">
      <alignment horizontal="right" wrapText="1"/>
    </xf>
    <xf numFmtId="0" fontId="1" fillId="0" borderId="0" xfId="0" applyFont="1" applyAlignment="1">
      <alignment horizontal="righ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0" fillId="0" borderId="0" xfId="0" applyFont="1" applyAlignment="1">
      <alignment horizontal="right" wrapText="1"/>
    </xf>
    <xf numFmtId="0" fontId="0" fillId="0" borderId="0" xfId="0" applyAlignment="1"/>
    <xf numFmtId="0" fontId="12" fillId="0" borderId="0" xfId="0" applyFont="1" applyAlignment="1">
      <alignment horizontal="center"/>
    </xf>
    <xf numFmtId="0" fontId="12"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3" xfId="0" applyFont="1" applyBorder="1" applyAlignment="1">
      <alignment horizontal="center" vertical="center" wrapText="1"/>
    </xf>
    <xf numFmtId="0" fontId="17" fillId="2" borderId="2"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applyAlignment="1">
      <alignment horizontal="center" vertical="center" wrapText="1"/>
    </xf>
    <xf numFmtId="0" fontId="0" fillId="0" borderId="10" xfId="0" applyBorder="1" applyAlignment="1">
      <alignment horizontal="center" vertical="center" wrapText="1"/>
    </xf>
    <xf numFmtId="0" fontId="17" fillId="0" borderId="11" xfId="0" applyFont="1" applyBorder="1" applyAlignment="1">
      <alignment horizontal="center" vertical="center" wrapText="1"/>
    </xf>
    <xf numFmtId="0" fontId="0" fillId="0" borderId="0" xfId="0" applyAlignment="1">
      <alignment horizontal="right" vertical="center" wrapText="1"/>
    </xf>
    <xf numFmtId="0" fontId="0" fillId="0" borderId="0" xfId="0" applyAlignment="1">
      <alignment horizontal="right"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10" fillId="0" borderId="0" xfId="0" applyFont="1" applyAlignment="1">
      <alignment horizontal="right"/>
    </xf>
    <xf numFmtId="0" fontId="10" fillId="0" borderId="0" xfId="0" applyFont="1" applyAlignment="1">
      <alignment horizontal="center" wrapText="1"/>
    </xf>
    <xf numFmtId="0" fontId="10" fillId="0" borderId="0" xfId="0" applyFont="1" applyAlignment="1">
      <alignment horizontal="center"/>
    </xf>
    <xf numFmtId="0" fontId="11" fillId="0" borderId="1" xfId="0" applyFont="1" applyBorder="1" applyAlignment="1">
      <alignment horizontal="center" vertical="center" wrapText="1"/>
    </xf>
    <xf numFmtId="0" fontId="12" fillId="0" borderId="8" xfId="0" applyFont="1" applyBorder="1" applyAlignment="1">
      <alignment horizontal="justify" vertical="top" wrapText="1"/>
    </xf>
    <xf numFmtId="0" fontId="12" fillId="0" borderId="7" xfId="0" applyFont="1" applyBorder="1" applyAlignment="1">
      <alignment horizontal="justify" vertical="top" wrapText="1"/>
    </xf>
    <xf numFmtId="0" fontId="10" fillId="0" borderId="7" xfId="0" applyFont="1" applyBorder="1" applyAlignment="1"/>
    <xf numFmtId="0" fontId="10" fillId="0" borderId="3" xfId="0" applyFont="1" applyBorder="1" applyAlignment="1"/>
    <xf numFmtId="0" fontId="12" fillId="0" borderId="8" xfId="0" applyFont="1" applyBorder="1" applyAlignment="1">
      <alignment vertical="top" wrapText="1"/>
    </xf>
    <xf numFmtId="0" fontId="12" fillId="0" borderId="7" xfId="0" applyFont="1" applyBorder="1" applyAlignment="1">
      <alignment vertical="top" wrapText="1"/>
    </xf>
    <xf numFmtId="0" fontId="12" fillId="0" borderId="8" xfId="0" applyFont="1" applyBorder="1" applyAlignment="1">
      <alignment horizontal="justify" wrapText="1"/>
    </xf>
    <xf numFmtId="0" fontId="12" fillId="0" borderId="7" xfId="0" applyFont="1" applyBorder="1" applyAlignment="1">
      <alignment horizontal="justify"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4"/>
  <sheetViews>
    <sheetView topLeftCell="A20" zoomScale="85" zoomScaleNormal="65" workbookViewId="0">
      <selection activeCell="H24" sqref="H24"/>
    </sheetView>
  </sheetViews>
  <sheetFormatPr defaultRowHeight="15"/>
  <cols>
    <col min="1" max="1" width="4.140625" customWidth="1"/>
    <col min="2" max="2" width="22.42578125" customWidth="1"/>
    <col min="3" max="3" width="17.85546875" customWidth="1"/>
    <col min="4" max="4" width="11.7109375" customWidth="1"/>
    <col min="5" max="5" width="12.140625" customWidth="1"/>
    <col min="6" max="6" width="12" customWidth="1"/>
    <col min="7" max="7" width="11.28515625" customWidth="1"/>
    <col min="8" max="8" width="53" customWidth="1"/>
    <col min="9" max="9" width="13" customWidth="1"/>
  </cols>
  <sheetData>
    <row r="1" spans="1:9" ht="65.25" customHeight="1">
      <c r="A1" s="1"/>
      <c r="B1" s="1"/>
      <c r="C1" s="1"/>
      <c r="D1" s="1"/>
      <c r="E1" s="1"/>
      <c r="F1" s="1"/>
      <c r="G1" s="1"/>
      <c r="H1" s="108" t="s">
        <v>43</v>
      </c>
      <c r="I1" s="109"/>
    </row>
    <row r="2" spans="1:9" ht="15.75" customHeight="1">
      <c r="A2" s="1"/>
      <c r="B2" s="1"/>
      <c r="C2" s="1"/>
      <c r="D2" s="1"/>
      <c r="E2" s="1"/>
      <c r="F2" s="1"/>
      <c r="G2" s="1"/>
      <c r="H2" s="2"/>
      <c r="I2" s="3"/>
    </row>
    <row r="3" spans="1:9" ht="15.75" customHeight="1">
      <c r="A3" s="112" t="s">
        <v>17</v>
      </c>
      <c r="B3" s="112"/>
      <c r="C3" s="112"/>
      <c r="D3" s="112"/>
      <c r="E3" s="112"/>
      <c r="F3" s="112"/>
      <c r="G3" s="112"/>
      <c r="H3" s="112"/>
      <c r="I3" s="112"/>
    </row>
    <row r="4" spans="1:9" ht="15.75" customHeight="1">
      <c r="A4" s="110"/>
      <c r="B4" s="111"/>
      <c r="C4" s="111"/>
      <c r="D4" s="111"/>
      <c r="E4" s="111"/>
      <c r="F4" s="111"/>
      <c r="G4" s="111"/>
      <c r="H4" s="111"/>
      <c r="I4" s="111"/>
    </row>
    <row r="5" spans="1:9" ht="39" customHeight="1">
      <c r="A5" s="110" t="s">
        <v>132</v>
      </c>
      <c r="B5" s="111"/>
      <c r="C5" s="111"/>
      <c r="D5" s="111"/>
      <c r="E5" s="111"/>
      <c r="F5" s="111"/>
      <c r="G5" s="111"/>
      <c r="H5" s="111"/>
      <c r="I5" s="111"/>
    </row>
    <row r="7" spans="1:9" ht="36" customHeight="1">
      <c r="A7" s="107" t="s">
        <v>0</v>
      </c>
      <c r="B7" s="107" t="s">
        <v>35</v>
      </c>
      <c r="C7" s="107" t="s">
        <v>1</v>
      </c>
      <c r="D7" s="107" t="s">
        <v>25</v>
      </c>
      <c r="E7" s="107"/>
      <c r="F7" s="107" t="s">
        <v>24</v>
      </c>
      <c r="G7" s="107"/>
      <c r="H7" s="113" t="s">
        <v>26</v>
      </c>
      <c r="I7" s="107" t="s">
        <v>2</v>
      </c>
    </row>
    <row r="8" spans="1:9" ht="72.75" customHeight="1">
      <c r="A8" s="107"/>
      <c r="B8" s="107"/>
      <c r="C8" s="107"/>
      <c r="D8" s="17" t="s">
        <v>15</v>
      </c>
      <c r="E8" s="17" t="s">
        <v>14</v>
      </c>
      <c r="F8" s="17" t="s">
        <v>15</v>
      </c>
      <c r="G8" s="17" t="s">
        <v>14</v>
      </c>
      <c r="H8" s="114"/>
      <c r="I8" s="107"/>
    </row>
    <row r="9" spans="1:9">
      <c r="A9" s="4">
        <v>1</v>
      </c>
      <c r="B9" s="8">
        <v>2</v>
      </c>
      <c r="C9" s="8">
        <v>3</v>
      </c>
      <c r="D9" s="4">
        <v>4</v>
      </c>
      <c r="E9" s="4">
        <v>5</v>
      </c>
      <c r="F9" s="4">
        <v>6</v>
      </c>
      <c r="G9" s="4">
        <v>7</v>
      </c>
      <c r="H9" s="4">
        <v>8</v>
      </c>
      <c r="I9" s="4">
        <v>9</v>
      </c>
    </row>
    <row r="10" spans="1:9">
      <c r="A10" s="5" t="s">
        <v>9</v>
      </c>
      <c r="B10" s="103" t="s">
        <v>3</v>
      </c>
      <c r="C10" s="104"/>
      <c r="D10" s="104"/>
      <c r="E10" s="104"/>
      <c r="F10" s="104"/>
      <c r="G10" s="104"/>
      <c r="H10" s="104"/>
      <c r="I10" s="105"/>
    </row>
    <row r="11" spans="1:9" ht="353.25" customHeight="1">
      <c r="A11" s="5" t="s">
        <v>10</v>
      </c>
      <c r="B11" s="6" t="s">
        <v>4</v>
      </c>
      <c r="C11" s="9" t="s">
        <v>8</v>
      </c>
      <c r="D11" s="10">
        <v>41640</v>
      </c>
      <c r="E11" s="10">
        <v>44196</v>
      </c>
      <c r="F11" s="10">
        <v>41640</v>
      </c>
      <c r="G11" s="10">
        <v>44196</v>
      </c>
      <c r="H11" s="51" t="s">
        <v>151</v>
      </c>
      <c r="I11" s="9"/>
    </row>
    <row r="12" spans="1:9" ht="132" customHeight="1">
      <c r="A12" s="5" t="s">
        <v>11</v>
      </c>
      <c r="B12" s="6" t="s">
        <v>5</v>
      </c>
      <c r="C12" s="9" t="s">
        <v>8</v>
      </c>
      <c r="D12" s="10">
        <v>41640</v>
      </c>
      <c r="E12" s="10">
        <v>44196</v>
      </c>
      <c r="F12" s="10">
        <v>41640</v>
      </c>
      <c r="G12" s="10">
        <v>44196</v>
      </c>
      <c r="H12" s="28" t="s">
        <v>130</v>
      </c>
      <c r="I12" s="15" t="s">
        <v>16</v>
      </c>
    </row>
    <row r="13" spans="1:9" ht="131.25" customHeight="1">
      <c r="A13" s="5" t="s">
        <v>12</v>
      </c>
      <c r="B13" s="99" t="s">
        <v>6</v>
      </c>
      <c r="C13" s="9" t="s">
        <v>8</v>
      </c>
      <c r="D13" s="10">
        <v>41640</v>
      </c>
      <c r="E13" s="10">
        <v>44196</v>
      </c>
      <c r="F13" s="10">
        <v>41640</v>
      </c>
      <c r="G13" s="10">
        <v>44196</v>
      </c>
      <c r="H13" s="28" t="s">
        <v>150</v>
      </c>
      <c r="I13" s="7" t="s">
        <v>16</v>
      </c>
    </row>
    <row r="14" spans="1:9" ht="409.5" customHeight="1">
      <c r="A14" s="5" t="s">
        <v>13</v>
      </c>
      <c r="B14" s="24" t="s">
        <v>7</v>
      </c>
      <c r="C14" s="25" t="s">
        <v>8</v>
      </c>
      <c r="D14" s="26">
        <v>41640</v>
      </c>
      <c r="E14" s="26">
        <v>44196</v>
      </c>
      <c r="F14" s="26">
        <v>41640</v>
      </c>
      <c r="G14" s="26">
        <v>44196</v>
      </c>
      <c r="H14" s="52" t="s">
        <v>129</v>
      </c>
      <c r="I14" s="27" t="s">
        <v>16</v>
      </c>
    </row>
    <row r="15" spans="1:9" ht="21.75" customHeight="1">
      <c r="A15" s="73" t="s">
        <v>57</v>
      </c>
      <c r="B15" s="100" t="s">
        <v>94</v>
      </c>
      <c r="C15" s="101"/>
      <c r="D15" s="101"/>
      <c r="E15" s="101"/>
      <c r="F15" s="101"/>
      <c r="G15" s="101"/>
      <c r="H15" s="101"/>
      <c r="I15" s="102"/>
    </row>
    <row r="16" spans="1:9" s="11" customFormat="1" ht="145.5" customHeight="1">
      <c r="A16" s="92" t="s">
        <v>95</v>
      </c>
      <c r="B16" s="86" t="s">
        <v>137</v>
      </c>
      <c r="C16" s="93" t="s">
        <v>135</v>
      </c>
      <c r="D16" s="94">
        <v>41275</v>
      </c>
      <c r="E16" s="94">
        <v>44196</v>
      </c>
      <c r="F16" s="94">
        <v>41275</v>
      </c>
      <c r="G16" s="95">
        <v>44196</v>
      </c>
      <c r="H16" s="93" t="s">
        <v>149</v>
      </c>
      <c r="I16" s="87" t="s">
        <v>16</v>
      </c>
    </row>
    <row r="17" spans="1:9" s="11" customFormat="1" ht="159.75" customHeight="1">
      <c r="A17" s="85" t="s">
        <v>58</v>
      </c>
      <c r="B17" s="86" t="s">
        <v>99</v>
      </c>
      <c r="C17" s="93" t="s">
        <v>134</v>
      </c>
      <c r="D17" s="94">
        <v>41275</v>
      </c>
      <c r="E17" s="94">
        <v>44196</v>
      </c>
      <c r="F17" s="94">
        <v>41275</v>
      </c>
      <c r="G17" s="95">
        <v>44196</v>
      </c>
      <c r="H17" s="98" t="s">
        <v>148</v>
      </c>
      <c r="I17" s="87" t="s">
        <v>16</v>
      </c>
    </row>
    <row r="18" spans="1:9">
      <c r="A18" s="73" t="s">
        <v>59</v>
      </c>
      <c r="B18" s="106" t="s">
        <v>102</v>
      </c>
      <c r="C18" s="101"/>
      <c r="D18" s="101"/>
      <c r="E18" s="101"/>
      <c r="F18" s="101"/>
      <c r="G18" s="101"/>
      <c r="H18" s="101"/>
      <c r="I18" s="102"/>
    </row>
    <row r="19" spans="1:9" ht="55.5" customHeight="1">
      <c r="A19" s="73" t="s">
        <v>103</v>
      </c>
      <c r="B19" s="74" t="s">
        <v>139</v>
      </c>
      <c r="C19" s="96" t="s">
        <v>134</v>
      </c>
      <c r="D19" s="95">
        <v>41275</v>
      </c>
      <c r="E19" s="95">
        <v>44196</v>
      </c>
      <c r="F19" s="95">
        <v>41275</v>
      </c>
      <c r="G19" s="95">
        <v>44196</v>
      </c>
      <c r="H19" s="97" t="s">
        <v>16</v>
      </c>
      <c r="I19" s="97" t="s">
        <v>16</v>
      </c>
    </row>
    <row r="20" spans="1:9" ht="96" customHeight="1">
      <c r="A20" s="73" t="s">
        <v>105</v>
      </c>
      <c r="B20" s="74" t="s">
        <v>140</v>
      </c>
      <c r="C20" s="96" t="s">
        <v>134</v>
      </c>
      <c r="D20" s="95">
        <v>41275</v>
      </c>
      <c r="E20" s="95">
        <v>44196</v>
      </c>
      <c r="F20" s="95">
        <v>41275</v>
      </c>
      <c r="G20" s="95">
        <v>44196</v>
      </c>
      <c r="H20" s="96" t="s">
        <v>145</v>
      </c>
      <c r="I20" s="97" t="s">
        <v>16</v>
      </c>
    </row>
    <row r="21" spans="1:9" ht="30.75" customHeight="1">
      <c r="A21" s="73" t="s">
        <v>60</v>
      </c>
      <c r="B21" s="100" t="s">
        <v>141</v>
      </c>
      <c r="C21" s="101"/>
      <c r="D21" s="101"/>
      <c r="E21" s="101"/>
      <c r="F21" s="101"/>
      <c r="G21" s="101"/>
      <c r="H21" s="101"/>
      <c r="I21" s="102"/>
    </row>
    <row r="22" spans="1:9" ht="157.5" customHeight="1">
      <c r="A22" s="73" t="s">
        <v>108</v>
      </c>
      <c r="B22" s="74" t="s">
        <v>142</v>
      </c>
      <c r="C22" s="96" t="s">
        <v>134</v>
      </c>
      <c r="D22" s="95">
        <v>41275</v>
      </c>
      <c r="E22" s="95">
        <v>44196</v>
      </c>
      <c r="F22" s="95">
        <v>41275</v>
      </c>
      <c r="G22" s="95">
        <v>44196</v>
      </c>
      <c r="H22" s="96" t="s">
        <v>147</v>
      </c>
      <c r="I22" s="97" t="s">
        <v>16</v>
      </c>
    </row>
    <row r="23" spans="1:9" ht="74.25" customHeight="1">
      <c r="A23" s="73" t="s">
        <v>111</v>
      </c>
      <c r="B23" s="74" t="s">
        <v>143</v>
      </c>
      <c r="C23" s="96" t="s">
        <v>134</v>
      </c>
      <c r="D23" s="95">
        <v>41275</v>
      </c>
      <c r="E23" s="95">
        <v>44196</v>
      </c>
      <c r="F23" s="95">
        <v>41275</v>
      </c>
      <c r="G23" s="95">
        <v>44196</v>
      </c>
      <c r="H23" s="96" t="s">
        <v>146</v>
      </c>
      <c r="I23" s="97" t="s">
        <v>16</v>
      </c>
    </row>
    <row r="24" spans="1:9" s="11" customFormat="1" ht="218.25" customHeight="1">
      <c r="A24" s="85" t="s">
        <v>61</v>
      </c>
      <c r="B24" s="86" t="s">
        <v>125</v>
      </c>
      <c r="C24" s="93" t="s">
        <v>134</v>
      </c>
      <c r="D24" s="94">
        <v>41275</v>
      </c>
      <c r="E24" s="94">
        <v>44196</v>
      </c>
      <c r="F24" s="94">
        <v>41275</v>
      </c>
      <c r="G24" s="95">
        <v>44196</v>
      </c>
      <c r="H24" s="93" t="s">
        <v>152</v>
      </c>
      <c r="I24" s="87" t="s">
        <v>16</v>
      </c>
    </row>
  </sheetData>
  <mergeCells count="15">
    <mergeCell ref="H1:I1"/>
    <mergeCell ref="A5:I5"/>
    <mergeCell ref="A3:I3"/>
    <mergeCell ref="F7:G7"/>
    <mergeCell ref="D7:E7"/>
    <mergeCell ref="C7:C8"/>
    <mergeCell ref="B7:B8"/>
    <mergeCell ref="A7:A8"/>
    <mergeCell ref="A4:I4"/>
    <mergeCell ref="H7:H8"/>
    <mergeCell ref="B15:I15"/>
    <mergeCell ref="B10:I10"/>
    <mergeCell ref="B18:I18"/>
    <mergeCell ref="B21:I21"/>
    <mergeCell ref="I7:I8"/>
  </mergeCells>
  <phoneticPr fontId="9" type="noConversion"/>
  <pageMargins left="0.27559055118110237" right="0.15748031496062992" top="0.35433070866141736" bottom="0.35433070866141736"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dimension ref="A1:Q28"/>
  <sheetViews>
    <sheetView topLeftCell="A4" workbookViewId="0">
      <selection activeCell="A6" sqref="A6:A8"/>
    </sheetView>
  </sheetViews>
  <sheetFormatPr defaultRowHeight="15"/>
  <cols>
    <col min="1" max="1" width="4" customWidth="1"/>
    <col min="2" max="2" width="22.7109375" customWidth="1"/>
    <col min="3" max="3" width="21.42578125" customWidth="1"/>
    <col min="4" max="4" width="14.28515625" customWidth="1"/>
    <col min="5" max="5" width="17" customWidth="1"/>
    <col min="6" max="6" width="15" style="57" customWidth="1"/>
    <col min="7" max="7" width="14" style="57" customWidth="1"/>
    <col min="8" max="8" width="11" customWidth="1"/>
    <col min="9" max="9" width="12.85546875" customWidth="1"/>
    <col min="10" max="10" width="11.7109375" customWidth="1"/>
  </cols>
  <sheetData>
    <row r="1" spans="1:17" ht="64.5" customHeight="1">
      <c r="G1" s="121" t="s">
        <v>44</v>
      </c>
      <c r="H1" s="122"/>
      <c r="I1" s="122"/>
      <c r="J1" s="122"/>
    </row>
    <row r="2" spans="1:17">
      <c r="J2" s="14"/>
    </row>
    <row r="3" spans="1:17" ht="15.75">
      <c r="A3" s="123" t="s">
        <v>19</v>
      </c>
      <c r="B3" s="123"/>
      <c r="C3" s="123"/>
      <c r="D3" s="123"/>
      <c r="E3" s="123"/>
      <c r="F3" s="123"/>
      <c r="G3" s="123"/>
      <c r="H3" s="123"/>
      <c r="I3" s="123"/>
      <c r="J3" s="123"/>
    </row>
    <row r="4" spans="1:17" ht="36.75" customHeight="1">
      <c r="A4" s="124" t="s">
        <v>133</v>
      </c>
      <c r="B4" s="124"/>
      <c r="C4" s="124"/>
      <c r="D4" s="124"/>
      <c r="E4" s="124"/>
      <c r="F4" s="124"/>
      <c r="G4" s="124"/>
      <c r="H4" s="124"/>
      <c r="I4" s="124"/>
      <c r="J4" s="124"/>
    </row>
    <row r="6" spans="1:17" ht="32.25" customHeight="1">
      <c r="A6" s="118" t="s">
        <v>0</v>
      </c>
      <c r="B6" s="118" t="s">
        <v>35</v>
      </c>
      <c r="C6" s="125" t="s">
        <v>36</v>
      </c>
      <c r="D6" s="126" t="s">
        <v>33</v>
      </c>
      <c r="E6" s="127"/>
      <c r="F6" s="128" t="s">
        <v>23</v>
      </c>
      <c r="G6" s="128" t="s">
        <v>34</v>
      </c>
      <c r="H6" s="131" t="s">
        <v>27</v>
      </c>
      <c r="I6" s="132"/>
      <c r="J6" s="115" t="s">
        <v>32</v>
      </c>
    </row>
    <row r="7" spans="1:17" ht="27" customHeight="1">
      <c r="A7" s="118"/>
      <c r="B7" s="118"/>
      <c r="C7" s="118"/>
      <c r="D7" s="118" t="s">
        <v>28</v>
      </c>
      <c r="E7" s="119" t="s">
        <v>29</v>
      </c>
      <c r="F7" s="129"/>
      <c r="G7" s="129"/>
      <c r="H7" s="133"/>
      <c r="I7" s="134"/>
      <c r="J7" s="116"/>
    </row>
    <row r="8" spans="1:17" ht="60" customHeight="1">
      <c r="A8" s="118"/>
      <c r="B8" s="118"/>
      <c r="C8" s="118"/>
      <c r="D8" s="118"/>
      <c r="E8" s="120"/>
      <c r="F8" s="130"/>
      <c r="G8" s="130"/>
      <c r="H8" s="58" t="s">
        <v>30</v>
      </c>
      <c r="I8" s="58" t="s">
        <v>31</v>
      </c>
      <c r="J8" s="117"/>
      <c r="M8" s="18"/>
      <c r="N8" s="18"/>
      <c r="O8" s="18"/>
      <c r="P8" s="18"/>
      <c r="Q8" s="18"/>
    </row>
    <row r="9" spans="1:17">
      <c r="A9" s="59">
        <v>1</v>
      </c>
      <c r="B9" s="59">
        <v>2</v>
      </c>
      <c r="C9" s="59">
        <v>3</v>
      </c>
      <c r="D9" s="59">
        <v>4</v>
      </c>
      <c r="E9" s="59">
        <v>5</v>
      </c>
      <c r="F9" s="60">
        <v>6</v>
      </c>
      <c r="G9" s="60">
        <v>7</v>
      </c>
      <c r="H9" s="59">
        <v>8</v>
      </c>
      <c r="I9" s="59">
        <v>9</v>
      </c>
      <c r="J9" s="59">
        <v>10</v>
      </c>
      <c r="M9" s="18"/>
      <c r="N9" s="61"/>
      <c r="O9" s="18"/>
      <c r="P9" s="18"/>
      <c r="Q9" s="18"/>
    </row>
    <row r="10" spans="1:17">
      <c r="A10" s="62"/>
      <c r="B10" s="62"/>
      <c r="C10" s="63" t="s">
        <v>18</v>
      </c>
      <c r="D10" s="64">
        <v>255468.53</v>
      </c>
      <c r="E10" s="65">
        <f>E11+E12+E13</f>
        <v>237538.8</v>
      </c>
      <c r="F10" s="66">
        <f>F11+F12+F13</f>
        <v>107901.01300000001</v>
      </c>
      <c r="G10" s="66">
        <f t="shared" ref="G10:J10" si="0">G11+G12+G13</f>
        <v>106230.67300000001</v>
      </c>
      <c r="H10" s="67">
        <f>H11+H12+H13</f>
        <v>80</v>
      </c>
      <c r="I10" s="67">
        <f>I11+I12+I13</f>
        <v>79</v>
      </c>
      <c r="J10" s="68">
        <f t="shared" si="0"/>
        <v>209288.48</v>
      </c>
      <c r="M10" s="18"/>
      <c r="N10" s="61"/>
      <c r="O10" s="18"/>
      <c r="P10" s="18"/>
      <c r="Q10" s="18"/>
    </row>
    <row r="11" spans="1:17" ht="42" customHeight="1">
      <c r="A11" s="62"/>
      <c r="B11" s="62"/>
      <c r="C11" s="63" t="s">
        <v>134</v>
      </c>
      <c r="D11" s="64">
        <v>232830.53</v>
      </c>
      <c r="E11" s="65">
        <f>E21+E22+E25+E28</f>
        <v>216530.8</v>
      </c>
      <c r="F11" s="66">
        <f>F21+F22+F25+F28</f>
        <v>107901.01300000001</v>
      </c>
      <c r="G11" s="66">
        <f t="shared" ref="G11:J11" si="1">G21+G22+G25+G28</f>
        <v>106230.67300000001</v>
      </c>
      <c r="H11" s="69">
        <f>H21+H22+H25+H28</f>
        <v>80</v>
      </c>
      <c r="I11" s="69">
        <f>I21+I22+I25+I28</f>
        <v>79</v>
      </c>
      <c r="J11" s="70">
        <f t="shared" si="1"/>
        <v>187377.67</v>
      </c>
      <c r="M11" s="18"/>
      <c r="N11" s="61"/>
      <c r="O11" s="18"/>
      <c r="P11" s="18"/>
      <c r="Q11" s="18"/>
    </row>
    <row r="12" spans="1:17" ht="102.75">
      <c r="A12" s="62"/>
      <c r="B12" s="62"/>
      <c r="C12" s="63" t="s">
        <v>8</v>
      </c>
      <c r="D12" s="64">
        <v>21609</v>
      </c>
      <c r="E12" s="65">
        <f>E14+E18</f>
        <v>20053.099999999999</v>
      </c>
      <c r="F12" s="66">
        <f>F14+F18</f>
        <v>0</v>
      </c>
      <c r="G12" s="66">
        <f>G14+G18</f>
        <v>0</v>
      </c>
      <c r="H12" s="69">
        <v>0</v>
      </c>
      <c r="I12" s="69">
        <v>0</v>
      </c>
      <c r="J12" s="70">
        <f t="shared" ref="J12" si="2">J14+J18</f>
        <v>20967.96</v>
      </c>
      <c r="M12" s="18"/>
      <c r="N12" s="19"/>
      <c r="O12" s="18"/>
      <c r="P12" s="18"/>
      <c r="Q12" s="18"/>
    </row>
    <row r="13" spans="1:17" ht="51.75">
      <c r="A13" s="62"/>
      <c r="B13" s="62"/>
      <c r="C13" s="63" t="s">
        <v>135</v>
      </c>
      <c r="D13" s="21">
        <v>1029</v>
      </c>
      <c r="E13" s="21">
        <v>954.9</v>
      </c>
      <c r="F13" s="71">
        <v>0</v>
      </c>
      <c r="G13" s="71">
        <v>0</v>
      </c>
      <c r="H13" s="23">
        <v>0</v>
      </c>
      <c r="I13" s="23">
        <v>0</v>
      </c>
      <c r="J13" s="12">
        <v>942.85</v>
      </c>
      <c r="L13" t="s">
        <v>136</v>
      </c>
      <c r="M13" s="18"/>
      <c r="N13" s="72"/>
      <c r="O13" s="18"/>
      <c r="P13" s="18"/>
      <c r="Q13" s="18"/>
    </row>
    <row r="14" spans="1:17" ht="51">
      <c r="A14" s="73" t="s">
        <v>9</v>
      </c>
      <c r="B14" s="74" t="s">
        <v>3</v>
      </c>
      <c r="C14" s="63"/>
      <c r="D14" s="65">
        <v>16464</v>
      </c>
      <c r="E14" s="65">
        <f>E15+E16+E17</f>
        <v>15278.6</v>
      </c>
      <c r="F14" s="66">
        <f t="shared" ref="F14:J14" si="3">F15+F16+F17</f>
        <v>0</v>
      </c>
      <c r="G14" s="66">
        <f t="shared" si="3"/>
        <v>0</v>
      </c>
      <c r="H14" s="69">
        <v>0</v>
      </c>
      <c r="I14" s="69">
        <v>0</v>
      </c>
      <c r="J14" s="70">
        <f t="shared" si="3"/>
        <v>15967.96</v>
      </c>
      <c r="M14" s="18"/>
      <c r="N14" s="72"/>
      <c r="O14" s="18"/>
      <c r="P14" s="18"/>
      <c r="Q14" s="18"/>
    </row>
    <row r="15" spans="1:17" ht="102.75">
      <c r="A15" s="73" t="s">
        <v>10</v>
      </c>
      <c r="B15" s="74" t="s">
        <v>4</v>
      </c>
      <c r="C15" s="63" t="s">
        <v>8</v>
      </c>
      <c r="D15" s="65">
        <v>15435</v>
      </c>
      <c r="E15" s="65">
        <v>14378.6</v>
      </c>
      <c r="F15" s="66">
        <v>0</v>
      </c>
      <c r="G15" s="66">
        <v>0</v>
      </c>
      <c r="H15" s="69">
        <v>0</v>
      </c>
      <c r="I15" s="69">
        <v>0</v>
      </c>
      <c r="J15" s="70">
        <v>14999.98</v>
      </c>
      <c r="M15" s="18"/>
      <c r="N15" s="61"/>
      <c r="O15" s="18"/>
      <c r="P15" s="18"/>
      <c r="Q15" s="18"/>
    </row>
    <row r="16" spans="1:17" ht="102.75">
      <c r="A16" s="73" t="s">
        <v>11</v>
      </c>
      <c r="B16" s="74" t="s">
        <v>5</v>
      </c>
      <c r="C16" s="63" t="s">
        <v>8</v>
      </c>
      <c r="D16" s="64">
        <v>514.5</v>
      </c>
      <c r="E16" s="65">
        <v>450</v>
      </c>
      <c r="F16" s="71">
        <v>0</v>
      </c>
      <c r="G16" s="71">
        <v>0</v>
      </c>
      <c r="H16" s="23">
        <v>0</v>
      </c>
      <c r="I16" s="23">
        <v>0</v>
      </c>
      <c r="J16" s="12">
        <v>487.98</v>
      </c>
      <c r="M16" s="18"/>
      <c r="N16" s="20"/>
      <c r="O16" s="18"/>
      <c r="P16" s="18"/>
      <c r="Q16" s="18"/>
    </row>
    <row r="17" spans="1:17" ht="102">
      <c r="A17" s="73" t="s">
        <v>12</v>
      </c>
      <c r="B17" s="74" t="s">
        <v>6</v>
      </c>
      <c r="C17" s="73" t="s">
        <v>8</v>
      </c>
      <c r="D17" s="22">
        <v>514.5</v>
      </c>
      <c r="E17" s="65">
        <v>450</v>
      </c>
      <c r="F17" s="71">
        <v>0</v>
      </c>
      <c r="G17" s="71">
        <v>0</v>
      </c>
      <c r="H17" s="23">
        <v>0</v>
      </c>
      <c r="I17" s="23">
        <v>0</v>
      </c>
      <c r="J17" s="12">
        <v>480</v>
      </c>
      <c r="M17" s="18"/>
      <c r="N17" s="61"/>
      <c r="O17" s="18"/>
      <c r="P17" s="18"/>
      <c r="Q17" s="18"/>
    </row>
    <row r="18" spans="1:17" ht="102">
      <c r="A18" s="73" t="s">
        <v>13</v>
      </c>
      <c r="B18" s="74" t="s">
        <v>7</v>
      </c>
      <c r="C18" s="73" t="s">
        <v>8</v>
      </c>
      <c r="D18" s="64">
        <v>5145</v>
      </c>
      <c r="E18" s="65">
        <v>4774.5</v>
      </c>
      <c r="F18" s="66">
        <v>0</v>
      </c>
      <c r="G18" s="66">
        <v>0</v>
      </c>
      <c r="H18" s="69">
        <v>0</v>
      </c>
      <c r="I18" s="69">
        <v>0</v>
      </c>
      <c r="J18" s="70">
        <v>5000</v>
      </c>
      <c r="M18" s="18"/>
      <c r="N18" s="19"/>
      <c r="O18" s="18"/>
      <c r="P18" s="18"/>
      <c r="Q18" s="18"/>
    </row>
    <row r="19" spans="1:17" ht="55.5" customHeight="1">
      <c r="A19" s="73" t="s">
        <v>57</v>
      </c>
      <c r="B19" s="75" t="s">
        <v>94</v>
      </c>
      <c r="C19" s="73" t="s">
        <v>135</v>
      </c>
      <c r="D19" s="21">
        <v>1029</v>
      </c>
      <c r="E19" s="21">
        <v>954.9</v>
      </c>
      <c r="F19" s="71">
        <v>0</v>
      </c>
      <c r="G19" s="71">
        <v>0</v>
      </c>
      <c r="H19" s="23">
        <v>0</v>
      </c>
      <c r="I19" s="23">
        <v>0</v>
      </c>
      <c r="J19" s="12">
        <v>942.85</v>
      </c>
      <c r="M19" s="18"/>
      <c r="N19" s="19"/>
      <c r="O19" s="18"/>
      <c r="P19" s="18"/>
      <c r="Q19" s="18"/>
    </row>
    <row r="20" spans="1:17" ht="69" customHeight="1">
      <c r="A20" s="73" t="s">
        <v>95</v>
      </c>
      <c r="B20" s="74" t="s">
        <v>137</v>
      </c>
      <c r="C20" s="73" t="s">
        <v>135</v>
      </c>
      <c r="D20" s="21">
        <v>1029</v>
      </c>
      <c r="E20" s="21">
        <v>954.9</v>
      </c>
      <c r="F20" s="71">
        <v>0</v>
      </c>
      <c r="G20" s="71">
        <v>0</v>
      </c>
      <c r="H20" s="23">
        <v>0</v>
      </c>
      <c r="I20" s="23">
        <v>0</v>
      </c>
      <c r="J20" s="12">
        <v>942.85</v>
      </c>
      <c r="M20" s="18"/>
      <c r="N20" s="61"/>
      <c r="O20" s="18"/>
      <c r="P20" s="18"/>
      <c r="Q20" s="18"/>
    </row>
    <row r="21" spans="1:17" ht="146.25" customHeight="1">
      <c r="A21" s="73" t="s">
        <v>58</v>
      </c>
      <c r="B21" s="74" t="s">
        <v>99</v>
      </c>
      <c r="C21" s="63" t="s">
        <v>134</v>
      </c>
      <c r="D21" s="64" t="s">
        <v>138</v>
      </c>
      <c r="E21" s="65">
        <v>5000</v>
      </c>
      <c r="F21" s="66">
        <v>0</v>
      </c>
      <c r="G21" s="66">
        <v>0</v>
      </c>
      <c r="H21" s="69">
        <v>14</v>
      </c>
      <c r="I21" s="69">
        <v>14</v>
      </c>
      <c r="J21" s="70">
        <v>1386.96</v>
      </c>
      <c r="M21" s="18"/>
      <c r="N21" s="72"/>
      <c r="O21" s="18"/>
      <c r="P21" s="18"/>
      <c r="Q21" s="18"/>
    </row>
    <row r="22" spans="1:17" ht="63.75">
      <c r="A22" s="73" t="s">
        <v>59</v>
      </c>
      <c r="B22" s="74" t="s">
        <v>102</v>
      </c>
      <c r="C22" s="63" t="s">
        <v>134</v>
      </c>
      <c r="D22" s="65">
        <f>D23+D24</f>
        <v>106887.99</v>
      </c>
      <c r="E22" s="65">
        <f>E23+E24</f>
        <v>100000</v>
      </c>
      <c r="F22" s="66">
        <f t="shared" ref="F22:J22" si="4">F23+F24</f>
        <v>40976.733</v>
      </c>
      <c r="G22" s="66">
        <f>G23+G24</f>
        <v>40976.733</v>
      </c>
      <c r="H22" s="69">
        <v>5</v>
      </c>
      <c r="I22" s="69">
        <v>5</v>
      </c>
      <c r="J22" s="70">
        <f t="shared" si="4"/>
        <v>99999.9</v>
      </c>
      <c r="M22" s="18"/>
      <c r="N22" s="61"/>
      <c r="O22" s="18"/>
      <c r="P22" s="18"/>
      <c r="Q22" s="18"/>
    </row>
    <row r="23" spans="1:17" ht="51.75">
      <c r="A23" s="73" t="s">
        <v>103</v>
      </c>
      <c r="B23" s="74" t="s">
        <v>139</v>
      </c>
      <c r="C23" s="63" t="s">
        <v>134</v>
      </c>
      <c r="D23" s="64">
        <v>3206.64</v>
      </c>
      <c r="E23" s="65">
        <v>0</v>
      </c>
      <c r="F23" s="66">
        <v>0</v>
      </c>
      <c r="G23" s="66">
        <v>0</v>
      </c>
      <c r="H23" s="69">
        <v>0</v>
      </c>
      <c r="I23" s="69">
        <v>0</v>
      </c>
      <c r="J23" s="70">
        <v>0</v>
      </c>
      <c r="M23" s="18"/>
      <c r="N23" s="61"/>
      <c r="O23" s="18"/>
      <c r="P23" s="18"/>
      <c r="Q23" s="18"/>
    </row>
    <row r="24" spans="1:17" ht="89.25">
      <c r="A24" s="73" t="s">
        <v>105</v>
      </c>
      <c r="B24" s="74" t="s">
        <v>140</v>
      </c>
      <c r="C24" s="63" t="s">
        <v>134</v>
      </c>
      <c r="D24" s="64">
        <v>103681.35</v>
      </c>
      <c r="E24" s="65">
        <v>100000</v>
      </c>
      <c r="F24" s="66">
        <v>40976.733</v>
      </c>
      <c r="G24" s="66">
        <v>40976.733</v>
      </c>
      <c r="H24" s="69">
        <v>5</v>
      </c>
      <c r="I24" s="69">
        <v>5</v>
      </c>
      <c r="J24" s="70">
        <v>99999.9</v>
      </c>
      <c r="M24" s="18"/>
      <c r="N24" s="72"/>
      <c r="O24" s="18"/>
      <c r="P24" s="18"/>
      <c r="Q24" s="18"/>
    </row>
    <row r="25" spans="1:17" ht="105" customHeight="1">
      <c r="A25" s="73" t="s">
        <v>60</v>
      </c>
      <c r="B25" s="74" t="s">
        <v>141</v>
      </c>
      <c r="C25" s="63" t="s">
        <v>134</v>
      </c>
      <c r="D25" s="65">
        <f t="shared" ref="D25" si="5">SUM(D26,D27)</f>
        <v>118210.83</v>
      </c>
      <c r="E25" s="65">
        <f>SUM(E26,E27)</f>
        <v>101066.8</v>
      </c>
      <c r="F25" s="66">
        <f t="shared" ref="F25:J25" si="6">SUM(F26,F27)</f>
        <v>65007.23</v>
      </c>
      <c r="G25" s="66">
        <f t="shared" si="6"/>
        <v>63479.56</v>
      </c>
      <c r="H25" s="69">
        <f>SUM(H26:H27)</f>
        <v>27</v>
      </c>
      <c r="I25" s="69">
        <f>SUM(I26:I27)</f>
        <v>27</v>
      </c>
      <c r="J25" s="70">
        <f t="shared" si="6"/>
        <v>83280.97</v>
      </c>
      <c r="M25" s="18"/>
      <c r="N25" s="61"/>
      <c r="O25" s="18"/>
      <c r="P25" s="18"/>
      <c r="Q25" s="18"/>
    </row>
    <row r="26" spans="1:17" ht="153">
      <c r="A26" s="73" t="s">
        <v>108</v>
      </c>
      <c r="B26" s="74" t="s">
        <v>142</v>
      </c>
      <c r="C26" s="63" t="s">
        <v>134</v>
      </c>
      <c r="D26" s="64">
        <v>111427.2</v>
      </c>
      <c r="E26" s="65">
        <v>94466.8</v>
      </c>
      <c r="F26" s="66">
        <v>61636.36</v>
      </c>
      <c r="G26" s="66">
        <v>60131.68</v>
      </c>
      <c r="H26" s="69">
        <v>24</v>
      </c>
      <c r="I26" s="69">
        <v>24</v>
      </c>
      <c r="J26" s="68">
        <v>76680.97</v>
      </c>
      <c r="M26" s="18"/>
      <c r="N26" s="61"/>
      <c r="O26" s="18"/>
      <c r="P26" s="18"/>
      <c r="Q26" s="18"/>
    </row>
    <row r="27" spans="1:17" ht="54.75" customHeight="1">
      <c r="A27" s="73" t="s">
        <v>111</v>
      </c>
      <c r="B27" s="74" t="s">
        <v>143</v>
      </c>
      <c r="C27" s="63" t="s">
        <v>134</v>
      </c>
      <c r="D27" s="64">
        <v>6783.63</v>
      </c>
      <c r="E27" s="65">
        <v>6600</v>
      </c>
      <c r="F27" s="66">
        <v>3370.87</v>
      </c>
      <c r="G27" s="66">
        <v>3347.88</v>
      </c>
      <c r="H27" s="69">
        <v>3</v>
      </c>
      <c r="I27" s="69">
        <v>3</v>
      </c>
      <c r="J27" s="70">
        <v>6600</v>
      </c>
      <c r="M27" s="18"/>
      <c r="N27" s="76"/>
      <c r="O27" s="18"/>
      <c r="P27" s="18"/>
      <c r="Q27" s="18"/>
    </row>
    <row r="28" spans="1:17" ht="186" customHeight="1">
      <c r="A28" s="73" t="s">
        <v>61</v>
      </c>
      <c r="B28" s="74" t="s">
        <v>125</v>
      </c>
      <c r="C28" s="63" t="s">
        <v>134</v>
      </c>
      <c r="D28" s="66">
        <v>5931.51</v>
      </c>
      <c r="E28" s="66">
        <v>10464</v>
      </c>
      <c r="F28" s="66">
        <v>1917.05</v>
      </c>
      <c r="G28" s="66">
        <v>1774.38</v>
      </c>
      <c r="H28" s="67">
        <v>34</v>
      </c>
      <c r="I28" s="67">
        <v>33</v>
      </c>
      <c r="J28" s="68">
        <v>2709.84</v>
      </c>
      <c r="M28" s="18"/>
      <c r="N28" s="18"/>
      <c r="O28" s="18"/>
      <c r="P28" s="18"/>
      <c r="Q28" s="18"/>
    </row>
  </sheetData>
  <mergeCells count="13">
    <mergeCell ref="J6:J8"/>
    <mergeCell ref="D7:D8"/>
    <mergeCell ref="E7:E8"/>
    <mergeCell ref="G1:J1"/>
    <mergeCell ref="A3:J3"/>
    <mergeCell ref="A4:J4"/>
    <mergeCell ref="A6:A8"/>
    <mergeCell ref="B6:B8"/>
    <mergeCell ref="C6:C8"/>
    <mergeCell ref="D6:E6"/>
    <mergeCell ref="F6:F8"/>
    <mergeCell ref="G6:G8"/>
    <mergeCell ref="H6:I7"/>
  </mergeCells>
  <pageMargins left="0.16" right="0.17"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J25"/>
  <sheetViews>
    <sheetView workbookViewId="0">
      <selection activeCell="K6" sqref="K6"/>
    </sheetView>
  </sheetViews>
  <sheetFormatPr defaultRowHeight="15"/>
  <cols>
    <col min="1" max="1" width="4.5703125" customWidth="1"/>
    <col min="2" max="2" width="58.140625" customWidth="1"/>
    <col min="3" max="3" width="12.85546875" customWidth="1"/>
    <col min="4" max="4" width="14.42578125" customWidth="1"/>
    <col min="5" max="5" width="14.5703125" customWidth="1"/>
    <col min="6" max="6" width="11.42578125" customWidth="1"/>
    <col min="7" max="7" width="13.5703125" customWidth="1"/>
    <col min="8" max="8" width="10.5703125" customWidth="1"/>
  </cols>
  <sheetData>
    <row r="1" spans="1:10" ht="65.25" customHeight="1">
      <c r="E1" s="135" t="s">
        <v>45</v>
      </c>
      <c r="F1" s="136"/>
      <c r="G1" s="136"/>
      <c r="H1" s="136"/>
    </row>
    <row r="3" spans="1:10">
      <c r="A3" s="137" t="s">
        <v>40</v>
      </c>
      <c r="B3" s="137"/>
      <c r="C3" s="137"/>
      <c r="D3" s="137"/>
      <c r="E3" s="137"/>
      <c r="F3" s="137"/>
      <c r="G3" s="137"/>
    </row>
    <row r="4" spans="1:10" ht="39" customHeight="1">
      <c r="A4" s="138" t="s">
        <v>144</v>
      </c>
      <c r="B4" s="138"/>
      <c r="C4" s="138"/>
      <c r="D4" s="138"/>
      <c r="E4" s="138"/>
      <c r="F4" s="138"/>
      <c r="G4" s="138"/>
      <c r="H4" s="122"/>
    </row>
    <row r="6" spans="1:10" ht="64.5" customHeight="1">
      <c r="A6" s="118" t="s">
        <v>0</v>
      </c>
      <c r="B6" s="118" t="s">
        <v>35</v>
      </c>
      <c r="C6" s="118" t="s">
        <v>20</v>
      </c>
      <c r="D6" s="126" t="s">
        <v>37</v>
      </c>
      <c r="E6" s="127"/>
      <c r="F6" s="119" t="s">
        <v>23</v>
      </c>
      <c r="G6" s="119" t="s">
        <v>41</v>
      </c>
      <c r="H6" s="118" t="s">
        <v>42</v>
      </c>
      <c r="I6" s="77"/>
    </row>
    <row r="7" spans="1:10" ht="81" customHeight="1">
      <c r="A7" s="118"/>
      <c r="B7" s="118"/>
      <c r="C7" s="118"/>
      <c r="D7" s="58" t="s">
        <v>38</v>
      </c>
      <c r="E7" s="58" t="s">
        <v>39</v>
      </c>
      <c r="F7" s="117"/>
      <c r="G7" s="117"/>
      <c r="H7" s="139"/>
      <c r="I7" s="77"/>
    </row>
    <row r="8" spans="1:10">
      <c r="A8" s="78">
        <v>1</v>
      </c>
      <c r="B8" s="78">
        <v>2</v>
      </c>
      <c r="C8" s="79">
        <v>3</v>
      </c>
      <c r="D8" s="78">
        <v>4</v>
      </c>
      <c r="E8" s="78">
        <v>5</v>
      </c>
      <c r="F8" s="78">
        <v>6</v>
      </c>
      <c r="G8" s="78">
        <v>7</v>
      </c>
      <c r="H8" s="80">
        <v>8</v>
      </c>
      <c r="I8" s="77"/>
    </row>
    <row r="9" spans="1:10">
      <c r="A9" s="62"/>
      <c r="B9" s="62"/>
      <c r="C9" s="81" t="s">
        <v>21</v>
      </c>
      <c r="D9" s="82">
        <f>SUM(D10)</f>
        <v>255468.53000000003</v>
      </c>
      <c r="E9" s="83">
        <f>E10</f>
        <v>237538.8</v>
      </c>
      <c r="F9" s="83">
        <f>SUM(F10)</f>
        <v>107901.01300000001</v>
      </c>
      <c r="G9" s="83">
        <f>SUM(G10)</f>
        <v>106230.67300000001</v>
      </c>
      <c r="H9" s="84">
        <f>SUM(H10)</f>
        <v>115744.81</v>
      </c>
      <c r="I9" s="77"/>
      <c r="J9" s="16"/>
    </row>
    <row r="10" spans="1:10" ht="25.5">
      <c r="A10" s="62"/>
      <c r="B10" s="62"/>
      <c r="C10" s="81" t="s">
        <v>22</v>
      </c>
      <c r="D10" s="82">
        <f>D11+D15+D16+D18+D19+D22+D25</f>
        <v>255468.53000000003</v>
      </c>
      <c r="E10" s="83">
        <f>SUM(E11,E15,E16,E18,E19,E22,E25)</f>
        <v>237538.8</v>
      </c>
      <c r="F10" s="83">
        <f>SUM(F11,F15,F16,F18,F19,F22,F25)</f>
        <v>107901.01300000001</v>
      </c>
      <c r="G10" s="83">
        <f>SUM(G11,G15,G16,G18,G19,G22,G25)</f>
        <v>106230.67300000001</v>
      </c>
      <c r="H10" s="84">
        <f>SUM(H11,H15,H16,H18,H19,H22,H25)</f>
        <v>115744.81</v>
      </c>
      <c r="I10" s="77"/>
    </row>
    <row r="11" spans="1:10" ht="25.5">
      <c r="A11" s="73" t="s">
        <v>9</v>
      </c>
      <c r="B11" s="74" t="s">
        <v>3</v>
      </c>
      <c r="C11" s="81" t="s">
        <v>22</v>
      </c>
      <c r="D11" s="83">
        <f>D12+D13+D14</f>
        <v>16464</v>
      </c>
      <c r="E11" s="82">
        <f>SUM(E12:E14)</f>
        <v>15278.6</v>
      </c>
      <c r="F11" s="82">
        <f>SUM(F12:F14)</f>
        <v>0</v>
      </c>
      <c r="G11" s="82">
        <v>0</v>
      </c>
      <c r="H11" s="70">
        <f>H12+H13+H14</f>
        <v>0</v>
      </c>
      <c r="I11" s="77"/>
    </row>
    <row r="12" spans="1:10" ht="25.5">
      <c r="A12" s="73" t="s">
        <v>10</v>
      </c>
      <c r="B12" s="74" t="s">
        <v>4</v>
      </c>
      <c r="C12" s="81" t="s">
        <v>22</v>
      </c>
      <c r="D12" s="83">
        <v>15435</v>
      </c>
      <c r="E12" s="82">
        <v>14378.6</v>
      </c>
      <c r="F12" s="82">
        <v>0</v>
      </c>
      <c r="G12" s="82">
        <v>0</v>
      </c>
      <c r="H12" s="12">
        <v>0</v>
      </c>
      <c r="I12" s="77"/>
    </row>
    <row r="13" spans="1:10" ht="38.25">
      <c r="A13" s="73" t="s">
        <v>11</v>
      </c>
      <c r="B13" s="74" t="s">
        <v>5</v>
      </c>
      <c r="C13" s="81" t="s">
        <v>22</v>
      </c>
      <c r="D13" s="83">
        <v>514.5</v>
      </c>
      <c r="E13" s="82">
        <v>450</v>
      </c>
      <c r="F13" s="13">
        <v>0</v>
      </c>
      <c r="G13" s="13">
        <v>0</v>
      </c>
      <c r="H13" s="12">
        <v>0</v>
      </c>
      <c r="I13" s="77"/>
    </row>
    <row r="14" spans="1:10" ht="25.5">
      <c r="A14" s="73" t="s">
        <v>12</v>
      </c>
      <c r="B14" s="74" t="s">
        <v>6</v>
      </c>
      <c r="C14" s="81" t="s">
        <v>22</v>
      </c>
      <c r="D14" s="83">
        <v>514.5</v>
      </c>
      <c r="E14" s="82">
        <v>450</v>
      </c>
      <c r="F14" s="13">
        <v>0</v>
      </c>
      <c r="G14" s="13">
        <v>0</v>
      </c>
      <c r="H14" s="12">
        <v>0</v>
      </c>
      <c r="I14" s="77"/>
    </row>
    <row r="15" spans="1:10" ht="25.5">
      <c r="A15" s="73" t="s">
        <v>13</v>
      </c>
      <c r="B15" s="74" t="s">
        <v>7</v>
      </c>
      <c r="C15" s="81" t="s">
        <v>22</v>
      </c>
      <c r="D15" s="83">
        <v>5145</v>
      </c>
      <c r="E15" s="82">
        <v>4774.5</v>
      </c>
      <c r="F15" s="82">
        <v>0</v>
      </c>
      <c r="G15" s="82">
        <v>0</v>
      </c>
      <c r="H15" s="70">
        <v>0</v>
      </c>
      <c r="I15" s="77"/>
    </row>
    <row r="16" spans="1:10" s="89" customFormat="1" ht="25.5">
      <c r="A16" s="85" t="s">
        <v>57</v>
      </c>
      <c r="B16" s="86" t="s">
        <v>94</v>
      </c>
      <c r="C16" s="87" t="s">
        <v>22</v>
      </c>
      <c r="D16" s="83">
        <v>1029</v>
      </c>
      <c r="E16" s="13">
        <v>954.9</v>
      </c>
      <c r="F16" s="13">
        <v>0</v>
      </c>
      <c r="G16" s="13">
        <v>0</v>
      </c>
      <c r="H16" s="12">
        <v>0</v>
      </c>
      <c r="I16" s="88"/>
    </row>
    <row r="17" spans="1:9" s="89" customFormat="1" ht="25.5">
      <c r="A17" s="85" t="s">
        <v>95</v>
      </c>
      <c r="B17" s="86" t="s">
        <v>137</v>
      </c>
      <c r="C17" s="87" t="s">
        <v>22</v>
      </c>
      <c r="D17" s="83">
        <v>1029</v>
      </c>
      <c r="E17" s="13">
        <v>954.9</v>
      </c>
      <c r="F17" s="13">
        <v>0</v>
      </c>
      <c r="G17" s="13">
        <v>0</v>
      </c>
      <c r="H17" s="12">
        <v>0</v>
      </c>
      <c r="I17" s="88"/>
    </row>
    <row r="18" spans="1:9" s="89" customFormat="1" ht="51">
      <c r="A18" s="85" t="s">
        <v>58</v>
      </c>
      <c r="B18" s="86" t="s">
        <v>99</v>
      </c>
      <c r="C18" s="87" t="s">
        <v>22</v>
      </c>
      <c r="D18" s="83">
        <v>1800.2</v>
      </c>
      <c r="E18" s="90">
        <v>5000</v>
      </c>
      <c r="F18" s="91">
        <v>0</v>
      </c>
      <c r="G18" s="90">
        <v>0</v>
      </c>
      <c r="H18" s="70">
        <v>0</v>
      </c>
      <c r="I18" s="88"/>
    </row>
    <row r="19" spans="1:9" s="89" customFormat="1" ht="25.5">
      <c r="A19" s="85" t="s">
        <v>59</v>
      </c>
      <c r="B19" s="86" t="s">
        <v>102</v>
      </c>
      <c r="C19" s="87" t="s">
        <v>22</v>
      </c>
      <c r="D19" s="83">
        <f>D20+D21</f>
        <v>106887.99</v>
      </c>
      <c r="E19" s="90">
        <f>E20+E21</f>
        <v>100000</v>
      </c>
      <c r="F19" s="66">
        <f t="shared" ref="F19" si="0">F20+F21</f>
        <v>40976.733</v>
      </c>
      <c r="G19" s="66">
        <f>G20+G21</f>
        <v>40976.733</v>
      </c>
      <c r="H19" s="66">
        <f>H20+H21</f>
        <v>50490.87</v>
      </c>
      <c r="I19" s="88"/>
    </row>
    <row r="20" spans="1:9" s="89" customFormat="1" ht="25.5">
      <c r="A20" s="85" t="s">
        <v>103</v>
      </c>
      <c r="B20" s="86" t="s">
        <v>139</v>
      </c>
      <c r="C20" s="87" t="s">
        <v>22</v>
      </c>
      <c r="D20" s="83">
        <v>3206.64</v>
      </c>
      <c r="E20" s="90">
        <v>0</v>
      </c>
      <c r="F20" s="66">
        <v>0</v>
      </c>
      <c r="G20" s="66">
        <v>0</v>
      </c>
      <c r="H20" s="70">
        <v>0</v>
      </c>
      <c r="I20" s="88"/>
    </row>
    <row r="21" spans="1:9" s="89" customFormat="1" ht="25.5">
      <c r="A21" s="85" t="s">
        <v>105</v>
      </c>
      <c r="B21" s="86" t="s">
        <v>140</v>
      </c>
      <c r="C21" s="87" t="s">
        <v>22</v>
      </c>
      <c r="D21" s="83">
        <v>103681.35</v>
      </c>
      <c r="E21" s="90">
        <v>100000</v>
      </c>
      <c r="F21" s="66">
        <v>40976.733</v>
      </c>
      <c r="G21" s="66">
        <v>40976.733</v>
      </c>
      <c r="H21" s="70">
        <v>50490.87</v>
      </c>
      <c r="I21" s="88"/>
    </row>
    <row r="22" spans="1:9" s="89" customFormat="1" ht="51">
      <c r="A22" s="85" t="s">
        <v>60</v>
      </c>
      <c r="B22" s="86" t="s">
        <v>141</v>
      </c>
      <c r="C22" s="87" t="s">
        <v>22</v>
      </c>
      <c r="D22" s="83">
        <f t="shared" ref="D22" si="1">SUM(D23,D24)</f>
        <v>118210.83</v>
      </c>
      <c r="E22" s="90">
        <f>SUM(E23,E24)</f>
        <v>101066.8</v>
      </c>
      <c r="F22" s="66">
        <f t="shared" ref="F22:H22" si="2">SUM(F23,F24)</f>
        <v>65007.23</v>
      </c>
      <c r="G22" s="66">
        <f t="shared" si="2"/>
        <v>63479.56</v>
      </c>
      <c r="H22" s="70">
        <f t="shared" si="2"/>
        <v>63479.56</v>
      </c>
      <c r="I22" s="88"/>
    </row>
    <row r="23" spans="1:9" s="89" customFormat="1" ht="53.25" customHeight="1">
      <c r="A23" s="85" t="s">
        <v>108</v>
      </c>
      <c r="B23" s="86" t="s">
        <v>142</v>
      </c>
      <c r="C23" s="87" t="s">
        <v>22</v>
      </c>
      <c r="D23" s="83">
        <v>111427.2</v>
      </c>
      <c r="E23" s="90">
        <v>94466.8</v>
      </c>
      <c r="F23" s="66">
        <v>61636.36</v>
      </c>
      <c r="G23" s="66">
        <v>60131.68</v>
      </c>
      <c r="H23" s="68">
        <v>60131.68</v>
      </c>
      <c r="I23" s="88"/>
    </row>
    <row r="24" spans="1:9" s="89" customFormat="1" ht="25.5">
      <c r="A24" s="85" t="s">
        <v>111</v>
      </c>
      <c r="B24" s="86" t="s">
        <v>143</v>
      </c>
      <c r="C24" s="87" t="s">
        <v>22</v>
      </c>
      <c r="D24" s="83">
        <v>6783.63</v>
      </c>
      <c r="E24" s="90">
        <v>6600</v>
      </c>
      <c r="F24" s="66">
        <v>3370.87</v>
      </c>
      <c r="G24" s="66">
        <v>3347.88</v>
      </c>
      <c r="H24" s="70">
        <v>3347.88</v>
      </c>
      <c r="I24" s="88"/>
    </row>
    <row r="25" spans="1:9" s="89" customFormat="1" ht="78.75" customHeight="1">
      <c r="A25" s="85" t="s">
        <v>61</v>
      </c>
      <c r="B25" s="86" t="s">
        <v>125</v>
      </c>
      <c r="C25" s="87" t="s">
        <v>22</v>
      </c>
      <c r="D25" s="83">
        <v>5931.51</v>
      </c>
      <c r="E25" s="91">
        <v>10464</v>
      </c>
      <c r="F25" s="66">
        <v>1917.05</v>
      </c>
      <c r="G25" s="66">
        <v>1774.38</v>
      </c>
      <c r="H25" s="68">
        <v>1774.38</v>
      </c>
      <c r="I25" s="88"/>
    </row>
  </sheetData>
  <mergeCells count="10">
    <mergeCell ref="E1:H1"/>
    <mergeCell ref="A3:G3"/>
    <mergeCell ref="A4:H4"/>
    <mergeCell ref="A6:A7"/>
    <mergeCell ref="B6:B7"/>
    <mergeCell ref="C6:C7"/>
    <mergeCell ref="D6:E6"/>
    <mergeCell ref="F6:F7"/>
    <mergeCell ref="G6:G7"/>
    <mergeCell ref="H6:H7"/>
  </mergeCells>
  <pageMargins left="0.16" right="0.17"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I44"/>
  <sheetViews>
    <sheetView tabSelected="1" topLeftCell="A22" workbookViewId="0">
      <selection activeCell="A4" sqref="A4:I4"/>
    </sheetView>
  </sheetViews>
  <sheetFormatPr defaultRowHeight="15"/>
  <cols>
    <col min="1" max="1" width="4.85546875" customWidth="1"/>
    <col min="2" max="2" width="26.85546875" customWidth="1"/>
    <col min="3" max="3" width="14" customWidth="1"/>
    <col min="4" max="4" width="27.140625" customWidth="1"/>
    <col min="5" max="5" width="10.140625" customWidth="1"/>
    <col min="6" max="6" width="11.85546875" customWidth="1"/>
    <col min="7" max="7" width="10.140625" bestFit="1" customWidth="1"/>
    <col min="8" max="8" width="16.28515625" customWidth="1"/>
    <col min="9" max="9" width="21.28515625" customWidth="1"/>
  </cols>
  <sheetData>
    <row r="1" spans="1:9" ht="96.75" customHeight="1">
      <c r="A1" s="29"/>
      <c r="B1" s="29"/>
      <c r="C1" s="29"/>
      <c r="D1" s="29"/>
      <c r="E1" s="29"/>
      <c r="F1" s="29"/>
      <c r="G1" s="29"/>
      <c r="H1" s="121" t="s">
        <v>46</v>
      </c>
      <c r="I1" s="140"/>
    </row>
    <row r="2" spans="1:9" ht="25.5" customHeight="1">
      <c r="A2" s="29"/>
      <c r="B2" s="29"/>
      <c r="C2" s="29"/>
      <c r="D2" s="29"/>
      <c r="E2" s="29"/>
      <c r="F2" s="29"/>
      <c r="G2" s="29"/>
      <c r="H2" s="30"/>
      <c r="I2" s="31"/>
    </row>
    <row r="3" spans="1:9">
      <c r="A3" s="141" t="s">
        <v>17</v>
      </c>
      <c r="B3" s="142"/>
      <c r="C3" s="142"/>
      <c r="D3" s="142"/>
      <c r="E3" s="142"/>
      <c r="F3" s="142"/>
      <c r="G3" s="142"/>
      <c r="H3" s="142"/>
      <c r="I3" s="142"/>
    </row>
    <row r="4" spans="1:9">
      <c r="A4" s="142" t="s">
        <v>131</v>
      </c>
      <c r="B4" s="142"/>
      <c r="C4" s="142"/>
      <c r="D4" s="142"/>
      <c r="E4" s="142"/>
      <c r="F4" s="142"/>
      <c r="G4" s="142"/>
      <c r="H4" s="142"/>
      <c r="I4" s="142"/>
    </row>
    <row r="5" spans="1:9">
      <c r="A5" s="29"/>
      <c r="B5" s="29"/>
      <c r="C5" s="29"/>
      <c r="D5" s="29"/>
      <c r="E5" s="29"/>
      <c r="F5" s="29"/>
      <c r="G5" s="29"/>
      <c r="H5" s="29"/>
      <c r="I5" s="29"/>
    </row>
    <row r="6" spans="1:9">
      <c r="A6" s="143" t="s">
        <v>0</v>
      </c>
      <c r="B6" s="143" t="s">
        <v>47</v>
      </c>
      <c r="C6" s="143" t="s">
        <v>48</v>
      </c>
      <c r="D6" s="143" t="s">
        <v>49</v>
      </c>
      <c r="E6" s="143"/>
      <c r="F6" s="143"/>
      <c r="G6" s="143"/>
      <c r="H6" s="143"/>
      <c r="I6" s="143" t="s">
        <v>50</v>
      </c>
    </row>
    <row r="7" spans="1:9">
      <c r="A7" s="143"/>
      <c r="B7" s="143"/>
      <c r="C7" s="143"/>
      <c r="D7" s="143" t="s">
        <v>51</v>
      </c>
      <c r="E7" s="143" t="s">
        <v>52</v>
      </c>
      <c r="F7" s="143"/>
      <c r="G7" s="143"/>
      <c r="H7" s="143" t="s">
        <v>53</v>
      </c>
      <c r="I7" s="143"/>
    </row>
    <row r="8" spans="1:9" ht="87.75" customHeight="1">
      <c r="A8" s="143"/>
      <c r="B8" s="143"/>
      <c r="C8" s="143"/>
      <c r="D8" s="143"/>
      <c r="E8" s="32" t="s">
        <v>54</v>
      </c>
      <c r="F8" s="32" t="s">
        <v>55</v>
      </c>
      <c r="G8" s="32" t="s">
        <v>56</v>
      </c>
      <c r="H8" s="143"/>
      <c r="I8" s="143"/>
    </row>
    <row r="9" spans="1:9">
      <c r="A9" s="33" t="s">
        <v>9</v>
      </c>
      <c r="B9" s="33" t="s">
        <v>13</v>
      </c>
      <c r="C9" s="33" t="s">
        <v>57</v>
      </c>
      <c r="D9" s="33" t="s">
        <v>58</v>
      </c>
      <c r="E9" s="33" t="s">
        <v>59</v>
      </c>
      <c r="F9" s="33" t="s">
        <v>60</v>
      </c>
      <c r="G9" s="33" t="s">
        <v>61</v>
      </c>
      <c r="H9" s="33" t="s">
        <v>62</v>
      </c>
      <c r="I9" s="33" t="s">
        <v>63</v>
      </c>
    </row>
    <row r="10" spans="1:9" ht="63">
      <c r="A10" s="34" t="s">
        <v>64</v>
      </c>
      <c r="B10" s="35" t="s">
        <v>65</v>
      </c>
      <c r="C10" s="36" t="s">
        <v>66</v>
      </c>
      <c r="D10" s="37">
        <v>500</v>
      </c>
      <c r="E10" s="38" t="s">
        <v>16</v>
      </c>
      <c r="F10" s="53">
        <v>14589</v>
      </c>
      <c r="G10" s="38" t="s">
        <v>16</v>
      </c>
      <c r="H10" s="38" t="s">
        <v>16</v>
      </c>
      <c r="I10" s="38" t="s">
        <v>16</v>
      </c>
    </row>
    <row r="11" spans="1:9" ht="84" customHeight="1">
      <c r="A11" s="34" t="s">
        <v>67</v>
      </c>
      <c r="B11" s="35" t="s">
        <v>68</v>
      </c>
      <c r="C11" s="36" t="s">
        <v>66</v>
      </c>
      <c r="D11" s="37">
        <v>150</v>
      </c>
      <c r="E11" s="38" t="s">
        <v>16</v>
      </c>
      <c r="F11" s="38">
        <v>566</v>
      </c>
      <c r="G11" s="38" t="s">
        <v>16</v>
      </c>
      <c r="H11" s="38" t="s">
        <v>16</v>
      </c>
      <c r="I11" s="38" t="s">
        <v>16</v>
      </c>
    </row>
    <row r="12" spans="1:9" ht="110.25">
      <c r="A12" s="34" t="s">
        <v>69</v>
      </c>
      <c r="B12" s="35" t="s">
        <v>70</v>
      </c>
      <c r="C12" s="36" t="s">
        <v>71</v>
      </c>
      <c r="D12" s="37">
        <v>50</v>
      </c>
      <c r="E12" s="38" t="s">
        <v>16</v>
      </c>
      <c r="F12" s="38" t="s">
        <v>16</v>
      </c>
      <c r="G12" s="38" t="s">
        <v>16</v>
      </c>
      <c r="H12" s="38" t="s">
        <v>16</v>
      </c>
      <c r="I12" s="38" t="s">
        <v>16</v>
      </c>
    </row>
    <row r="13" spans="1:9" ht="63">
      <c r="A13" s="34" t="s">
        <v>72</v>
      </c>
      <c r="B13" s="35" t="s">
        <v>73</v>
      </c>
      <c r="C13" s="36" t="s">
        <v>74</v>
      </c>
      <c r="D13" s="39">
        <v>97.6</v>
      </c>
      <c r="E13" s="39">
        <v>97.6</v>
      </c>
      <c r="F13" s="38">
        <v>97.6</v>
      </c>
      <c r="G13" s="38" t="s">
        <v>16</v>
      </c>
      <c r="H13" s="39">
        <v>97.6</v>
      </c>
      <c r="I13" s="38" t="s">
        <v>16</v>
      </c>
    </row>
    <row r="14" spans="1:9" ht="63">
      <c r="A14" s="34" t="s">
        <v>75</v>
      </c>
      <c r="B14" s="40" t="s">
        <v>76</v>
      </c>
      <c r="C14" s="36" t="s">
        <v>74</v>
      </c>
      <c r="D14" s="39">
        <v>96</v>
      </c>
      <c r="E14" s="39">
        <v>96</v>
      </c>
      <c r="F14" s="38">
        <v>96</v>
      </c>
      <c r="G14" s="38" t="s">
        <v>16</v>
      </c>
      <c r="H14" s="39">
        <v>96</v>
      </c>
      <c r="I14" s="38" t="s">
        <v>16</v>
      </c>
    </row>
    <row r="15" spans="1:9" ht="47.25">
      <c r="A15" s="34" t="s">
        <v>77</v>
      </c>
      <c r="B15" s="35" t="s">
        <v>78</v>
      </c>
      <c r="C15" s="36" t="s">
        <v>79</v>
      </c>
      <c r="D15" s="39">
        <v>13320</v>
      </c>
      <c r="E15" s="38" t="s">
        <v>16</v>
      </c>
      <c r="F15" s="38" t="s">
        <v>16</v>
      </c>
      <c r="G15" s="38" t="s">
        <v>16</v>
      </c>
      <c r="H15" s="38" t="s">
        <v>16</v>
      </c>
      <c r="I15" s="38" t="s">
        <v>16</v>
      </c>
    </row>
    <row r="16" spans="1:9" ht="15.75">
      <c r="A16" s="41" t="s">
        <v>9</v>
      </c>
      <c r="B16" s="148" t="s">
        <v>3</v>
      </c>
      <c r="C16" s="149"/>
      <c r="D16" s="146"/>
      <c r="E16" s="146"/>
      <c r="F16" s="146"/>
      <c r="G16" s="146"/>
      <c r="H16" s="146"/>
      <c r="I16" s="147"/>
    </row>
    <row r="17" spans="1:9" ht="63">
      <c r="A17" s="42" t="s">
        <v>10</v>
      </c>
      <c r="B17" s="35" t="s">
        <v>80</v>
      </c>
      <c r="C17" s="36" t="s">
        <v>81</v>
      </c>
      <c r="D17" s="37">
        <v>30</v>
      </c>
      <c r="E17" s="38" t="s">
        <v>16</v>
      </c>
      <c r="F17" s="38">
        <v>40</v>
      </c>
      <c r="G17" s="38" t="s">
        <v>16</v>
      </c>
      <c r="H17" s="38" t="s">
        <v>16</v>
      </c>
      <c r="I17" s="38" t="s">
        <v>16</v>
      </c>
    </row>
    <row r="18" spans="1:9" ht="94.5">
      <c r="A18" s="42" t="s">
        <v>11</v>
      </c>
      <c r="B18" s="35" t="s">
        <v>82</v>
      </c>
      <c r="C18" s="36" t="s">
        <v>83</v>
      </c>
      <c r="D18" s="39">
        <v>1000</v>
      </c>
      <c r="E18" s="38" t="s">
        <v>16</v>
      </c>
      <c r="F18" s="54">
        <v>7301.1149999999998</v>
      </c>
      <c r="G18" s="38" t="s">
        <v>16</v>
      </c>
      <c r="H18" s="38" t="s">
        <v>16</v>
      </c>
      <c r="I18" s="38" t="s">
        <v>16</v>
      </c>
    </row>
    <row r="19" spans="1:9" ht="78.75">
      <c r="A19" s="42" t="s">
        <v>12</v>
      </c>
      <c r="B19" s="35" t="s">
        <v>84</v>
      </c>
      <c r="C19" s="36" t="s">
        <v>66</v>
      </c>
      <c r="D19" s="37">
        <v>25</v>
      </c>
      <c r="E19" s="38" t="s">
        <v>16</v>
      </c>
      <c r="F19" s="38">
        <v>47</v>
      </c>
      <c r="G19" s="38" t="s">
        <v>16</v>
      </c>
      <c r="H19" s="38" t="s">
        <v>16</v>
      </c>
      <c r="I19" s="38" t="s">
        <v>16</v>
      </c>
    </row>
    <row r="20" spans="1:9" ht="99.75" customHeight="1">
      <c r="A20" s="42" t="s">
        <v>85</v>
      </c>
      <c r="B20" s="35" t="s">
        <v>86</v>
      </c>
      <c r="C20" s="36" t="s">
        <v>66</v>
      </c>
      <c r="D20" s="37">
        <v>25</v>
      </c>
      <c r="E20" s="38" t="s">
        <v>16</v>
      </c>
      <c r="F20" s="38" t="s">
        <v>16</v>
      </c>
      <c r="G20" s="38" t="s">
        <v>16</v>
      </c>
      <c r="H20" s="38" t="s">
        <v>16</v>
      </c>
      <c r="I20" s="38" t="s">
        <v>16</v>
      </c>
    </row>
    <row r="21" spans="1:9" ht="47.25">
      <c r="A21" s="43" t="s">
        <v>87</v>
      </c>
      <c r="B21" s="35" t="s">
        <v>88</v>
      </c>
      <c r="C21" s="36" t="s">
        <v>89</v>
      </c>
      <c r="D21" s="37">
        <v>120</v>
      </c>
      <c r="E21" s="38" t="s">
        <v>16</v>
      </c>
      <c r="F21" s="38">
        <v>133</v>
      </c>
      <c r="G21" s="38" t="s">
        <v>16</v>
      </c>
      <c r="H21" s="38" t="s">
        <v>16</v>
      </c>
      <c r="I21" s="38" t="s">
        <v>16</v>
      </c>
    </row>
    <row r="22" spans="1:9" ht="15.75">
      <c r="A22" s="42" t="s">
        <v>13</v>
      </c>
      <c r="B22" s="144" t="s">
        <v>7</v>
      </c>
      <c r="C22" s="145"/>
      <c r="D22" s="146"/>
      <c r="E22" s="146"/>
      <c r="F22" s="146"/>
      <c r="G22" s="146"/>
      <c r="H22" s="146"/>
      <c r="I22" s="147"/>
    </row>
    <row r="23" spans="1:9" ht="63">
      <c r="A23" s="44" t="s">
        <v>90</v>
      </c>
      <c r="B23" s="45" t="s">
        <v>91</v>
      </c>
      <c r="C23" s="46" t="s">
        <v>71</v>
      </c>
      <c r="D23" s="37">
        <v>30</v>
      </c>
      <c r="E23" s="38">
        <v>98</v>
      </c>
      <c r="F23" s="38">
        <v>108</v>
      </c>
      <c r="G23" s="38" t="s">
        <v>16</v>
      </c>
      <c r="H23" s="38" t="s">
        <v>16</v>
      </c>
      <c r="I23" s="38" t="s">
        <v>16</v>
      </c>
    </row>
    <row r="24" spans="1:9" ht="63">
      <c r="A24" s="44" t="s">
        <v>92</v>
      </c>
      <c r="B24" s="45" t="s">
        <v>93</v>
      </c>
      <c r="C24" s="46" t="s">
        <v>66</v>
      </c>
      <c r="D24" s="37">
        <v>100</v>
      </c>
      <c r="E24" s="38">
        <v>180</v>
      </c>
      <c r="F24" s="38">
        <v>343</v>
      </c>
      <c r="G24" s="38" t="s">
        <v>16</v>
      </c>
      <c r="H24" s="38" t="s">
        <v>16</v>
      </c>
      <c r="I24" s="38" t="s">
        <v>16</v>
      </c>
    </row>
    <row r="25" spans="1:9" ht="15.75">
      <c r="A25" s="42" t="s">
        <v>57</v>
      </c>
      <c r="B25" s="144" t="s">
        <v>94</v>
      </c>
      <c r="C25" s="145"/>
      <c r="D25" s="146"/>
      <c r="E25" s="146"/>
      <c r="F25" s="146"/>
      <c r="G25" s="146"/>
      <c r="H25" s="146"/>
      <c r="I25" s="147"/>
    </row>
    <row r="26" spans="1:9" ht="110.25">
      <c r="A26" s="44" t="s">
        <v>95</v>
      </c>
      <c r="B26" s="45" t="s">
        <v>96</v>
      </c>
      <c r="C26" s="46" t="s">
        <v>71</v>
      </c>
      <c r="D26" s="37">
        <v>30</v>
      </c>
      <c r="E26" s="38" t="s">
        <v>16</v>
      </c>
      <c r="F26" s="38" t="s">
        <v>16</v>
      </c>
      <c r="G26" s="38" t="s">
        <v>16</v>
      </c>
      <c r="H26" s="38" t="s">
        <v>16</v>
      </c>
      <c r="I26" s="38" t="s">
        <v>16</v>
      </c>
    </row>
    <row r="27" spans="1:9" ht="94.5">
      <c r="A27" s="44" t="s">
        <v>97</v>
      </c>
      <c r="B27" s="45" t="s">
        <v>98</v>
      </c>
      <c r="C27" s="46" t="s">
        <v>71</v>
      </c>
      <c r="D27" s="37">
        <v>25</v>
      </c>
      <c r="E27" s="38" t="s">
        <v>16</v>
      </c>
      <c r="F27" s="38" t="s">
        <v>16</v>
      </c>
      <c r="G27" s="38" t="s">
        <v>16</v>
      </c>
      <c r="H27" s="38" t="s">
        <v>16</v>
      </c>
      <c r="I27" s="38" t="s">
        <v>16</v>
      </c>
    </row>
    <row r="28" spans="1:9" ht="36" customHeight="1">
      <c r="A28" s="42" t="s">
        <v>58</v>
      </c>
      <c r="B28" s="148" t="s">
        <v>99</v>
      </c>
      <c r="C28" s="149"/>
      <c r="D28" s="146"/>
      <c r="E28" s="146"/>
      <c r="F28" s="146"/>
      <c r="G28" s="146"/>
      <c r="H28" s="146"/>
      <c r="I28" s="147"/>
    </row>
    <row r="29" spans="1:9" ht="163.5" customHeight="1">
      <c r="A29" s="42" t="s">
        <v>100</v>
      </c>
      <c r="B29" s="35" t="s">
        <v>101</v>
      </c>
      <c r="C29" s="36" t="s">
        <v>71</v>
      </c>
      <c r="D29" s="37">
        <v>1</v>
      </c>
      <c r="E29" s="38" t="s">
        <v>16</v>
      </c>
      <c r="F29" s="38">
        <v>1</v>
      </c>
      <c r="G29" s="38" t="s">
        <v>16</v>
      </c>
      <c r="H29" s="38" t="s">
        <v>16</v>
      </c>
      <c r="I29" s="38" t="s">
        <v>16</v>
      </c>
    </row>
    <row r="30" spans="1:9" ht="15.75">
      <c r="A30" s="42" t="s">
        <v>59</v>
      </c>
      <c r="B30" s="150" t="s">
        <v>102</v>
      </c>
      <c r="C30" s="151"/>
      <c r="D30" s="146"/>
      <c r="E30" s="146"/>
      <c r="F30" s="146"/>
      <c r="G30" s="146"/>
      <c r="H30" s="146"/>
      <c r="I30" s="147"/>
    </row>
    <row r="31" spans="1:9" ht="47.25">
      <c r="A31" s="42" t="s">
        <v>103</v>
      </c>
      <c r="B31" s="35" t="s">
        <v>104</v>
      </c>
      <c r="C31" s="36" t="s">
        <v>74</v>
      </c>
      <c r="D31" s="47">
        <v>97.6</v>
      </c>
      <c r="E31" s="47">
        <v>97.6</v>
      </c>
      <c r="F31" s="38">
        <v>97.6</v>
      </c>
      <c r="G31" s="38" t="s">
        <v>16</v>
      </c>
      <c r="H31" s="47">
        <v>97.6</v>
      </c>
      <c r="I31" s="38" t="s">
        <v>16</v>
      </c>
    </row>
    <row r="32" spans="1:9" ht="47.25">
      <c r="A32" s="42" t="s">
        <v>105</v>
      </c>
      <c r="B32" s="35" t="s">
        <v>106</v>
      </c>
      <c r="C32" s="36" t="s">
        <v>74</v>
      </c>
      <c r="D32" s="47">
        <v>96</v>
      </c>
      <c r="E32" s="47">
        <v>96</v>
      </c>
      <c r="F32" s="55">
        <v>96</v>
      </c>
      <c r="G32" s="38" t="s">
        <v>16</v>
      </c>
      <c r="H32" s="47">
        <v>96</v>
      </c>
      <c r="I32" s="38" t="s">
        <v>16</v>
      </c>
    </row>
    <row r="33" spans="1:9" ht="15.75">
      <c r="A33" s="42" t="s">
        <v>60</v>
      </c>
      <c r="B33" s="144" t="s">
        <v>107</v>
      </c>
      <c r="C33" s="145"/>
      <c r="D33" s="146"/>
      <c r="E33" s="146"/>
      <c r="F33" s="146"/>
      <c r="G33" s="146"/>
      <c r="H33" s="146"/>
      <c r="I33" s="147"/>
    </row>
    <row r="34" spans="1:9" ht="47.25">
      <c r="A34" s="44" t="s">
        <v>108</v>
      </c>
      <c r="B34" s="45" t="s">
        <v>109</v>
      </c>
      <c r="C34" s="46" t="s">
        <v>110</v>
      </c>
      <c r="D34" s="37">
        <v>78751</v>
      </c>
      <c r="E34" s="48">
        <v>79216</v>
      </c>
      <c r="F34" s="38">
        <v>79354</v>
      </c>
      <c r="G34" s="48" t="s">
        <v>16</v>
      </c>
      <c r="H34" s="48">
        <v>79354</v>
      </c>
      <c r="I34" s="38" t="s">
        <v>16</v>
      </c>
    </row>
    <row r="35" spans="1:9" ht="47.25">
      <c r="A35" s="42" t="s">
        <v>111</v>
      </c>
      <c r="B35" s="49" t="s">
        <v>112</v>
      </c>
      <c r="C35" s="36" t="s">
        <v>74</v>
      </c>
      <c r="D35" s="47">
        <v>54</v>
      </c>
      <c r="E35" s="39">
        <v>53.8</v>
      </c>
      <c r="F35" s="38">
        <v>53.8</v>
      </c>
      <c r="G35" s="38" t="s">
        <v>16</v>
      </c>
      <c r="H35" s="39">
        <v>53.8</v>
      </c>
      <c r="I35" s="38" t="s">
        <v>16</v>
      </c>
    </row>
    <row r="36" spans="1:9" ht="15.75">
      <c r="A36" s="42" t="s">
        <v>61</v>
      </c>
      <c r="B36" s="144" t="s">
        <v>113</v>
      </c>
      <c r="C36" s="145"/>
      <c r="D36" s="146"/>
      <c r="E36" s="146"/>
      <c r="F36" s="146"/>
      <c r="G36" s="146"/>
      <c r="H36" s="146"/>
      <c r="I36" s="147"/>
    </row>
    <row r="37" spans="1:9" ht="66" customHeight="1">
      <c r="A37" s="44" t="s">
        <v>114</v>
      </c>
      <c r="B37" s="45" t="s">
        <v>115</v>
      </c>
      <c r="C37" s="46" t="s">
        <v>66</v>
      </c>
      <c r="D37" s="37">
        <v>20</v>
      </c>
      <c r="E37" s="48">
        <v>15</v>
      </c>
      <c r="F37" s="48">
        <v>32</v>
      </c>
      <c r="G37" s="48" t="s">
        <v>16</v>
      </c>
      <c r="H37" s="48">
        <v>32</v>
      </c>
      <c r="I37" s="38" t="s">
        <v>16</v>
      </c>
    </row>
    <row r="38" spans="1:9" ht="110.25">
      <c r="A38" s="44" t="s">
        <v>116</v>
      </c>
      <c r="B38" s="45" t="s">
        <v>117</v>
      </c>
      <c r="C38" s="46" t="s">
        <v>71</v>
      </c>
      <c r="D38" s="37">
        <v>2</v>
      </c>
      <c r="E38" s="48">
        <v>1</v>
      </c>
      <c r="F38" s="48">
        <v>2</v>
      </c>
      <c r="G38" s="48" t="s">
        <v>16</v>
      </c>
      <c r="H38" s="48">
        <v>2</v>
      </c>
      <c r="I38" s="38" t="s">
        <v>16</v>
      </c>
    </row>
    <row r="39" spans="1:9" ht="34.5" customHeight="1">
      <c r="A39" s="42" t="s">
        <v>62</v>
      </c>
      <c r="B39" s="144" t="s">
        <v>118</v>
      </c>
      <c r="C39" s="145"/>
      <c r="D39" s="146"/>
      <c r="E39" s="146"/>
      <c r="F39" s="146"/>
      <c r="G39" s="146"/>
      <c r="H39" s="146"/>
      <c r="I39" s="147"/>
    </row>
    <row r="40" spans="1:9" ht="47.25">
      <c r="A40" s="44" t="s">
        <v>119</v>
      </c>
      <c r="B40" s="45" t="s">
        <v>120</v>
      </c>
      <c r="C40" s="46" t="s">
        <v>71</v>
      </c>
      <c r="D40" s="37">
        <v>12829</v>
      </c>
      <c r="E40" s="48">
        <v>3537</v>
      </c>
      <c r="F40" s="48">
        <v>7127</v>
      </c>
      <c r="G40" s="48" t="s">
        <v>16</v>
      </c>
      <c r="H40" s="48">
        <v>7127</v>
      </c>
      <c r="I40" s="38" t="s">
        <v>16</v>
      </c>
    </row>
    <row r="41" spans="1:9" ht="195" customHeight="1">
      <c r="A41" s="44" t="s">
        <v>121</v>
      </c>
      <c r="B41" s="45" t="s">
        <v>122</v>
      </c>
      <c r="C41" s="46" t="s">
        <v>83</v>
      </c>
      <c r="D41" s="47">
        <v>111427.2</v>
      </c>
      <c r="E41" s="48" t="s">
        <v>16</v>
      </c>
      <c r="F41" s="56">
        <v>60131.68</v>
      </c>
      <c r="G41" s="48" t="s">
        <v>16</v>
      </c>
      <c r="H41" s="56">
        <v>60131.68</v>
      </c>
      <c r="I41" s="38" t="s">
        <v>16</v>
      </c>
    </row>
    <row r="42" spans="1:9" ht="194.25" customHeight="1">
      <c r="A42" s="50" t="s">
        <v>123</v>
      </c>
      <c r="B42" s="35" t="s">
        <v>124</v>
      </c>
      <c r="C42" s="36" t="s">
        <v>71</v>
      </c>
      <c r="D42" s="37">
        <v>25</v>
      </c>
      <c r="E42" s="48" t="s">
        <v>16</v>
      </c>
      <c r="F42" s="48">
        <v>24</v>
      </c>
      <c r="G42" s="48" t="s">
        <v>16</v>
      </c>
      <c r="H42" s="48">
        <v>24</v>
      </c>
      <c r="I42" s="38" t="s">
        <v>16</v>
      </c>
    </row>
    <row r="43" spans="1:9" ht="48.75" customHeight="1">
      <c r="A43" s="42" t="s">
        <v>63</v>
      </c>
      <c r="B43" s="144" t="s">
        <v>125</v>
      </c>
      <c r="C43" s="145"/>
      <c r="D43" s="146"/>
      <c r="E43" s="146"/>
      <c r="F43" s="146"/>
      <c r="G43" s="146"/>
      <c r="H43" s="146"/>
      <c r="I43" s="147"/>
    </row>
    <row r="44" spans="1:9" ht="94.5">
      <c r="A44" s="44" t="s">
        <v>126</v>
      </c>
      <c r="B44" s="45" t="s">
        <v>127</v>
      </c>
      <c r="C44" s="46" t="s">
        <v>128</v>
      </c>
      <c r="D44" s="37">
        <v>25</v>
      </c>
      <c r="E44" s="48" t="s">
        <v>16</v>
      </c>
      <c r="F44" s="48">
        <v>37</v>
      </c>
      <c r="G44" s="48" t="s">
        <v>16</v>
      </c>
      <c r="H44" s="48">
        <v>37</v>
      </c>
      <c r="I44" s="38" t="s">
        <v>16</v>
      </c>
    </row>
  </sheetData>
  <mergeCells count="20">
    <mergeCell ref="B33:I33"/>
    <mergeCell ref="B36:I36"/>
    <mergeCell ref="B39:I39"/>
    <mergeCell ref="B43:I43"/>
    <mergeCell ref="H7:H8"/>
    <mergeCell ref="B16:I16"/>
    <mergeCell ref="B22:I22"/>
    <mergeCell ref="B25:I25"/>
    <mergeCell ref="B28:I28"/>
    <mergeCell ref="B30:I30"/>
    <mergeCell ref="H1:I1"/>
    <mergeCell ref="A3:I3"/>
    <mergeCell ref="A4:I4"/>
    <mergeCell ref="A6:A8"/>
    <mergeCell ref="B6:B8"/>
    <mergeCell ref="C6:C8"/>
    <mergeCell ref="D6:H6"/>
    <mergeCell ref="I6:I8"/>
    <mergeCell ref="D7:D8"/>
    <mergeCell ref="E7:G7"/>
  </mergeCells>
  <pageMargins left="0.3" right="0.21" top="0.39" bottom="0.4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Прил. 13</vt:lpstr>
      <vt:lpstr>Прил. 14</vt:lpstr>
      <vt:lpstr>Прил. 15</vt:lpstr>
      <vt:lpstr>Прил. 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2014-08-19T05:06:45Z</dcterms:modified>
</cp:coreProperties>
</file>